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180" windowHeight="11760" activeTab="2"/>
  </bookViews>
  <sheets>
    <sheet name="Jafnar afborganir" sheetId="1" r:id="rId1"/>
    <sheet name="Jafngreiðslur" sheetId="2" r:id="rId2"/>
    <sheet name="Jafngreiðslur (með verðbólgu)" sheetId="3" r:id="rId3"/>
    <sheet name="Jafngreiðslur - mynd" sheetId="4" r:id="rId4"/>
    <sheet name="Jafngreiðslur (auka...)" sheetId="5" r:id="rId5"/>
  </sheets>
  <definedNames>
    <definedName name="Beg_Bal">#REF!</definedName>
    <definedName name="Data">#REF!</definedName>
    <definedName name="End_Bal">#REF!</definedName>
    <definedName name="Extra_Pay">#REF!</definedName>
    <definedName name="Fj.afborgana" localSheetId="0">'Jafnar afborganir'!$C$6</definedName>
    <definedName name="Fj.afborgana" localSheetId="4">'Jafngreiðslur (auka...)'!$C$6</definedName>
    <definedName name="Fj.afborgana" localSheetId="2">'Jafngreiðslur (með verðbólgu)'!$C$6</definedName>
    <definedName name="Fj.afborgana">'Jafngreiðslur'!$C$6</definedName>
    <definedName name="Full_Print">#REF!</definedName>
    <definedName name="Greiðsla" localSheetId="0">'Jafnar afborganir'!$F$4</definedName>
    <definedName name="Greiðsla" localSheetId="4">'Jafngreiðslur (auka...)'!$F$4</definedName>
    <definedName name="Greiðsla" localSheetId="2">'Jafngreiðslur (með verðbólgu)'!$F$4</definedName>
    <definedName name="Greiðsla">'Jafngreiðslur'!$F$4</definedName>
    <definedName name="Header_Row">ROW(#REF!)</definedName>
    <definedName name="Höfuðstól" localSheetId="0">'Jafnar afborganir'!$C$4</definedName>
    <definedName name="Höfuðstól" localSheetId="4">'Jafngreiðslur (auka...)'!$C$4</definedName>
    <definedName name="Höfuðstól" localSheetId="2">'Jafngreiðslur (með verðbólgu)'!$C$4</definedName>
    <definedName name="Höfuðstól">'Jafngreiðslur'!$C$4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án.verðbólga" localSheetId="4">'Jafngreiðslur (auka...)'!$H$8</definedName>
    <definedName name="Mán.verðbólga">'Jafngreiðslur (með verðbólgu)'!$H$8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4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4">Scheduled_Payment+Extra_Payment</definedName>
    <definedName name="Total_Payment">Scheduled_Payment+Extra_Payment</definedName>
    <definedName name="Values_Entered">IF(Loan_Amount*Interest_Rate*Loan_Years*Loan_Start&gt;0,1,0)</definedName>
    <definedName name="Verðbólga" localSheetId="4">'Jafngreiðslur (auka...)'!$C$7</definedName>
    <definedName name="Verðbólga">'Jafngreiðslur (með verðbólgu)'!$C$7</definedName>
    <definedName name="Vextir" localSheetId="0">'Jafnar afborganir'!$C$5</definedName>
    <definedName name="Vextir" localSheetId="4">'Jafngreiðslur (auka...)'!$C$5</definedName>
    <definedName name="Vextir" localSheetId="2">'Jafngreiðslur (með verðbólgu)'!$C$5</definedName>
    <definedName name="Vextir">'Jafngreiðslur'!$C$5</definedName>
  </definedNames>
  <calcPr fullCalcOnLoad="1"/>
</workbook>
</file>

<file path=xl/sharedStrings.xml><?xml version="1.0" encoding="utf-8"?>
<sst xmlns="http://schemas.openxmlformats.org/spreadsheetml/2006/main" count="56" uniqueCount="14">
  <si>
    <t>Lán með jöfnum afborgunum</t>
  </si>
  <si>
    <t>Fj.afborgana</t>
  </si>
  <si>
    <t>Gj.dagi</t>
  </si>
  <si>
    <t>Afborgun</t>
  </si>
  <si>
    <t>Vextir</t>
  </si>
  <si>
    <t>Greiðsla</t>
  </si>
  <si>
    <t>Lán með jafngreiðslum</t>
  </si>
  <si>
    <t>Eftirst. 
f. greiðslu</t>
  </si>
  <si>
    <t>Eftirst. 
e. greiðslu</t>
  </si>
  <si>
    <t>Vaxtagreiðslur</t>
  </si>
  <si>
    <t>Heildargreiðsla</t>
  </si>
  <si>
    <t>Verðbólga</t>
  </si>
  <si>
    <t>Höfuðstóll</t>
  </si>
  <si>
    <t>Verðbætur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</si>
</sst>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\ &quot;mán&quot;"/>
    <numFmt numFmtId="165" formatCode="#,##0;[Red]\(#,##0\)"/>
    <numFmt numFmtId="166" formatCode="#,##0\ &quot;kr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9.25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6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17" fillId="0" borderId="1" applyNumberFormat="0" applyFill="0" applyAlignment="0" applyProtection="0"/>
    <xf numFmtId="0" fontId="6" fillId="11" borderId="2" applyNumberFormat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4" fillId="10" borderId="0" applyNumberFormat="0" applyBorder="0" applyAlignment="0" applyProtection="0"/>
    <xf numFmtId="0" fontId="12" fillId="7" borderId="6" applyNumberFormat="0" applyAlignment="0" applyProtection="0"/>
    <xf numFmtId="0" fontId="0" fillId="10" borderId="7" applyNumberFormat="0" applyFont="0" applyAlignment="0" applyProtection="0"/>
    <xf numFmtId="9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5" fillId="2" borderId="6" applyNumberFormat="0" applyAlignment="0" applyProtection="0"/>
    <xf numFmtId="0" fontId="15" fillId="2" borderId="9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9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6" fontId="20" fillId="18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6" fontId="20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0" fontId="20" fillId="18" borderId="10" xfId="0" applyNumberFormat="1" applyFont="1" applyFill="1" applyBorder="1" applyAlignment="1">
      <alignment/>
    </xf>
    <xf numFmtId="164" fontId="20" fillId="18" borderId="10" xfId="0" applyNumberFormat="1" applyFont="1" applyFill="1" applyBorder="1" applyAlignment="1">
      <alignment/>
    </xf>
    <xf numFmtId="6" fontId="20" fillId="0" borderId="0" xfId="0" applyNumberFormat="1" applyFont="1" applyFill="1" applyBorder="1" applyAlignment="1">
      <alignment/>
    </xf>
    <xf numFmtId="3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 wrapText="1"/>
    </xf>
    <xf numFmtId="0" fontId="21" fillId="5" borderId="11" xfId="0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5" fontId="20" fillId="0" borderId="0" xfId="0" applyNumberFormat="1" applyFont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Eftirstöðvar lán - breyting með tíma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"/>
          <c:w val="0.985"/>
          <c:h val="0.877"/>
        </c:manualLayout>
      </c:layout>
      <c:areaChart>
        <c:grouping val="standard"/>
        <c:varyColors val="0"/>
        <c:ser>
          <c:idx val="0"/>
          <c:order val="0"/>
          <c:tx>
            <c:strRef>
              <c:f>'Jafngreiðslur (með verðbólgu)'!$B$9</c:f>
              <c:strCache>
                <c:ptCount val="1"/>
                <c:pt idx="0">
                  <c:v>Gj.dagi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'Jafngreiðslur (með verðbólgu)'!$B$10:$B$489</c:f>
              <c:numCache>
                <c:ptCount val="4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</c:numCache>
            </c:numRef>
          </c:val>
        </c:ser>
        <c:ser>
          <c:idx val="1"/>
          <c:order val="1"/>
          <c:tx>
            <c:strRef>
              <c:f>'Jafngreiðslur (með verðbólgu)'!$H$9</c:f>
              <c:strCache>
                <c:ptCount val="1"/>
                <c:pt idx="0">
                  <c:v>Eftirst. 
e. greiðslu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'Jafngreiðslur (með verðbólgu)'!$H$10:$H$489</c:f>
              <c:numCache>
                <c:ptCount val="480"/>
                <c:pt idx="0">
                  <c:v>10026332.66003706</c:v>
                </c:pt>
                <c:pt idx="1">
                  <c:v>10052703.249658745</c:v>
                </c:pt>
                <c:pt idx="2">
                  <c:v>10079111.529143685</c:v>
                </c:pt>
                <c:pt idx="3">
                  <c:v>10105557.255242826</c:v>
                </c:pt>
                <c:pt idx="4">
                  <c:v>10132040.181147201</c:v>
                </c:pt>
                <c:pt idx="5">
                  <c:v>10158560.056455454</c:v>
                </c:pt>
                <c:pt idx="6">
                  <c:v>10185116.627141088</c:v>
                </c:pt>
                <c:pt idx="7">
                  <c:v>10211709.635519447</c:v>
                </c:pt>
                <c:pt idx="8">
                  <c:v>10238338.820214441</c:v>
                </c:pt>
                <c:pt idx="9">
                  <c:v>10265003.91612499</c:v>
                </c:pt>
                <c:pt idx="10">
                  <c:v>10291704.654391209</c:v>
                </c:pt>
                <c:pt idx="11">
                  <c:v>10318440.7623603</c:v>
                </c:pt>
                <c:pt idx="12">
                  <c:v>10345211.963552192</c:v>
                </c:pt>
                <c:pt idx="13">
                  <c:v>10372017.97762488</c:v>
                </c:pt>
                <c:pt idx="14">
                  <c:v>10398858.520339508</c:v>
                </c:pt>
                <c:pt idx="15">
                  <c:v>10425733.303525137</c:v>
                </c:pt>
                <c:pt idx="16">
                  <c:v>10452642.03504327</c:v>
                </c:pt>
                <c:pt idx="17">
                  <c:v>10479584.418752048</c:v>
                </c:pt>
                <c:pt idx="18">
                  <c:v>10506560.154470196</c:v>
                </c:pt>
                <c:pt idx="19">
                  <c:v>10533568.937940642</c:v>
                </c:pt>
                <c:pt idx="20">
                  <c:v>10560610.46079387</c:v>
                </c:pt>
                <c:pt idx="21">
                  <c:v>10587684.410510961</c:v>
                </c:pt>
                <c:pt idx="22">
                  <c:v>10614790.470386345</c:v>
                </c:pt>
                <c:pt idx="23">
                  <c:v>10641928.319490246</c:v>
                </c:pt>
                <c:pt idx="24">
                  <c:v>10669097.632630836</c:v>
                </c:pt>
                <c:pt idx="25">
                  <c:v>10696298.080316061</c:v>
                </c:pt>
                <c:pt idx="26">
                  <c:v>10723529.328715188</c:v>
                </c:pt>
                <c:pt idx="27">
                  <c:v>10750791.039620021</c:v>
                </c:pt>
                <c:pt idx="28">
                  <c:v>10778082.870405817</c:v>
                </c:pt>
                <c:pt idx="29">
                  <c:v>10805404.473991873</c:v>
                </c:pt>
                <c:pt idx="30">
                  <c:v>10832755.498801818</c:v>
                </c:pt>
                <c:pt idx="31">
                  <c:v>10860135.588723566</c:v>
                </c:pt>
                <c:pt idx="32">
                  <c:v>10887544.38306896</c:v>
                </c:pt>
                <c:pt idx="33">
                  <c:v>10914981.516533077</c:v>
                </c:pt>
                <c:pt idx="34">
                  <c:v>10942446.619153218</c:v>
                </c:pt>
                <c:pt idx="35">
                  <c:v>10969939.316267572</c:v>
                </c:pt>
                <c:pt idx="36">
                  <c:v>10997459.228473533</c:v>
                </c:pt>
                <c:pt idx="37">
                  <c:v>11025005.971585695</c:v>
                </c:pt>
                <c:pt idx="38">
                  <c:v>11052579.156593503</c:v>
                </c:pt>
                <c:pt idx="39">
                  <c:v>11080178.38961857</c:v>
                </c:pt>
                <c:pt idx="40">
                  <c:v>11107803.271871647</c:v>
                </c:pt>
                <c:pt idx="41">
                  <c:v>11135453.399609245</c:v>
                </c:pt>
                <c:pt idx="42">
                  <c:v>11163128.364089923</c:v>
                </c:pt>
                <c:pt idx="43">
                  <c:v>11190827.751530202</c:v>
                </c:pt>
                <c:pt idx="44">
                  <c:v>11218551.143060155</c:v>
                </c:pt>
                <c:pt idx="45">
                  <c:v>11246298.114678616</c:v>
                </c:pt>
                <c:pt idx="46">
                  <c:v>11274068.237208044</c:v>
                </c:pt>
                <c:pt idx="47">
                  <c:v>11301861.076249022</c:v>
                </c:pt>
                <c:pt idx="48">
                  <c:v>11329676.192134388</c:v>
                </c:pt>
                <c:pt idx="49">
                  <c:v>11357513.139883008</c:v>
                </c:pt>
                <c:pt idx="50">
                  <c:v>11385371.469153171</c:v>
                </c:pt>
                <c:pt idx="51">
                  <c:v>11413250.724195618</c:v>
                </c:pt>
                <c:pt idx="52">
                  <c:v>11441150.443806184</c:v>
                </c:pt>
                <c:pt idx="53">
                  <c:v>11469070.161278076</c:v>
                </c:pt>
                <c:pt idx="54">
                  <c:v>11497009.404353758</c:v>
                </c:pt>
                <c:pt idx="55">
                  <c:v>11524967.695176462</c:v>
                </c:pt>
                <c:pt idx="56">
                  <c:v>11552944.550241299</c:v>
                </c:pt>
                <c:pt idx="57">
                  <c:v>11580939.480345996</c:v>
                </c:pt>
                <c:pt idx="58">
                  <c:v>11608951.990541222</c:v>
                </c:pt>
                <c:pt idx="59">
                  <c:v>11636981.580080522</c:v>
                </c:pt>
                <c:pt idx="60">
                  <c:v>11665027.742369875</c:v>
                </c:pt>
                <c:pt idx="61">
                  <c:v>11693089.96491681</c:v>
                </c:pt>
                <c:pt idx="62">
                  <c:v>11721167.729279144</c:v>
                </c:pt>
                <c:pt idx="63">
                  <c:v>11749260.511013307</c:v>
                </c:pt>
                <c:pt idx="64">
                  <c:v>11777367.779622247</c:v>
                </c:pt>
                <c:pt idx="65">
                  <c:v>11805488.998502927</c:v>
                </c:pt>
                <c:pt idx="66">
                  <c:v>11833623.624893399</c:v>
                </c:pt>
                <c:pt idx="67">
                  <c:v>11861771.109819464</c:v>
                </c:pt>
                <c:pt idx="68">
                  <c:v>11889930.898040902</c:v>
                </c:pt>
                <c:pt idx="69">
                  <c:v>11918102.427997261</c:v>
                </c:pt>
                <c:pt idx="70">
                  <c:v>11946285.13175325</c:v>
                </c:pt>
                <c:pt idx="71">
                  <c:v>11974478.434943654</c:v>
                </c:pt>
                <c:pt idx="72">
                  <c:v>12002681.75671785</c:v>
                </c:pt>
                <c:pt idx="73">
                  <c:v>12030894.50968385</c:v>
                </c:pt>
                <c:pt idx="74">
                  <c:v>12059116.09985192</c:v>
                </c:pt>
                <c:pt idx="75">
                  <c:v>12087345.926577745</c:v>
                </c:pt>
                <c:pt idx="76">
                  <c:v>12115583.382505136</c:v>
                </c:pt>
                <c:pt idx="77">
                  <c:v>12143827.853508288</c:v>
                </c:pt>
                <c:pt idx="78">
                  <c:v>12172078.718633587</c:v>
                </c:pt>
                <c:pt idx="79">
                  <c:v>12200335.350040931</c:v>
                </c:pt>
                <c:pt idx="80">
                  <c:v>12228597.112944616</c:v>
                </c:pt>
                <c:pt idx="81">
                  <c:v>12256863.365553726</c:v>
                </c:pt>
                <c:pt idx="82">
                  <c:v>12285133.459012061</c:v>
                </c:pt>
                <c:pt idx="83">
                  <c:v>12313406.737337599</c:v>
                </c:pt>
                <c:pt idx="84">
                  <c:v>12341682.537361454</c:v>
                </c:pt>
                <c:pt idx="85">
                  <c:v>12369960.188666377</c:v>
                </c:pt>
                <c:pt idx="86">
                  <c:v>12398239.013524743</c:v>
                </c:pt>
                <c:pt idx="87">
                  <c:v>12426518.326836068</c:v>
                </c:pt>
                <c:pt idx="88">
                  <c:v>12454797.43606402</c:v>
                </c:pt>
                <c:pt idx="89">
                  <c:v>12483075.641172923</c:v>
                </c:pt>
                <c:pt idx="90">
                  <c:v>12511352.234563785</c:v>
                </c:pt>
                <c:pt idx="91">
                  <c:v>12539626.501009787</c:v>
                </c:pt>
                <c:pt idx="92">
                  <c:v>12567897.717591286</c:v>
                </c:pt>
                <c:pt idx="93">
                  <c:v>12596165.153630294</c:v>
                </c:pt>
                <c:pt idx="94">
                  <c:v>12624428.070624433</c:v>
                </c:pt>
                <c:pt idx="95">
                  <c:v>12652685.722180372</c:v>
                </c:pt>
                <c:pt idx="96">
                  <c:v>12680937.353946747</c:v>
                </c:pt>
                <c:pt idx="97">
                  <c:v>12709182.203546535</c:v>
                </c:pt>
                <c:pt idx="98">
                  <c:v>12737419.5005089</c:v>
                </c:pt>
                <c:pt idx="99">
                  <c:v>12765648.466200506</c:v>
                </c:pt>
                <c:pt idx="100">
                  <c:v>12793868.313756274</c:v>
                </c:pt>
                <c:pt idx="101">
                  <c:v>12822078.248009602</c:v>
                </c:pt>
                <c:pt idx="102">
                  <c:v>12850277.465422029</c:v>
                </c:pt>
                <c:pt idx="103">
                  <c:v>12878465.154012354</c:v>
                </c:pt>
                <c:pt idx="104">
                  <c:v>12906640.493285177</c:v>
                </c:pt>
                <c:pt idx="105">
                  <c:v>12934802.65415889</c:v>
                </c:pt>
                <c:pt idx="106">
                  <c:v>12962950.798893092</c:v>
                </c:pt>
                <c:pt idx="107">
                  <c:v>12991084.08101544</c:v>
                </c:pt>
                <c:pt idx="108">
                  <c:v>13019201.645247903</c:v>
                </c:pt>
                <c:pt idx="109">
                  <c:v>13047302.627432464</c:v>
                </c:pt>
                <c:pt idx="110">
                  <c:v>13075386.154456215</c:v>
                </c:pt>
                <c:pt idx="111">
                  <c:v>13103451.344175862</c:v>
                </c:pt>
                <c:pt idx="112">
                  <c:v>13131497.305341648</c:v>
                </c:pt>
                <c:pt idx="113">
                  <c:v>13159523.137520654</c:v>
                </c:pt>
                <c:pt idx="114">
                  <c:v>13187527.931019517</c:v>
                </c:pt>
                <c:pt idx="115">
                  <c:v>13215510.766806537</c:v>
                </c:pt>
                <c:pt idx="116">
                  <c:v>13243470.716433154</c:v>
                </c:pt>
                <c:pt idx="117">
                  <c:v>13271406.841954825</c:v>
                </c:pt>
                <c:pt idx="118">
                  <c:v>13299318.19585126</c:v>
                </c:pt>
                <c:pt idx="119">
                  <c:v>13327203.820946049</c:v>
                </c:pt>
                <c:pt idx="120">
                  <c:v>13355062.750325644</c:v>
                </c:pt>
                <c:pt idx="121">
                  <c:v>13382894.007257711</c:v>
                </c:pt>
                <c:pt idx="122">
                  <c:v>13410696.605108824</c:v>
                </c:pt>
                <c:pt idx="123">
                  <c:v>13438469.547261534</c:v>
                </c:pt>
                <c:pt idx="124">
                  <c:v>13466211.827030765</c:v>
                </c:pt>
                <c:pt idx="125">
                  <c:v>13493922.42757957</c:v>
                </c:pt>
                <c:pt idx="126">
                  <c:v>13521600.321834214</c:v>
                </c:pt>
                <c:pt idx="127">
                  <c:v>13549244.47239859</c:v>
                </c:pt>
                <c:pt idx="128">
                  <c:v>13576853.831467958</c:v>
                </c:pt>
                <c:pt idx="129">
                  <c:v>13604427.34074203</c:v>
                </c:pt>
                <c:pt idx="130">
                  <c:v>13631963.931337332</c:v>
                </c:pt>
                <c:pt idx="131">
                  <c:v>13659462.523698926</c:v>
                </c:pt>
                <c:pt idx="132">
                  <c:v>13686922.027511386</c:v>
                </c:pt>
                <c:pt idx="133">
                  <c:v>13714341.341609119</c:v>
                </c:pt>
                <c:pt idx="134">
                  <c:v>13741719.353885956</c:v>
                </c:pt>
                <c:pt idx="135">
                  <c:v>13769054.941204052</c:v>
                </c:pt>
                <c:pt idx="136">
                  <c:v>13796346.969302047</c:v>
                </c:pt>
                <c:pt idx="137">
                  <c:v>13823594.292702531</c:v>
                </c:pt>
                <c:pt idx="138">
                  <c:v>13850795.754618768</c:v>
                </c:pt>
                <c:pt idx="139">
                  <c:v>13877950.186860695</c:v>
                </c:pt>
                <c:pt idx="140">
                  <c:v>13905056.409740172</c:v>
                </c:pt>
                <c:pt idx="141">
                  <c:v>13932113.231975516</c:v>
                </c:pt>
                <c:pt idx="142">
                  <c:v>13959119.450595256</c:v>
                </c:pt>
                <c:pt idx="143">
                  <c:v>13986073.850841146</c:v>
                </c:pt>
                <c:pt idx="144">
                  <c:v>14012975.206070425</c:v>
                </c:pt>
                <c:pt idx="145">
                  <c:v>14039822.277657302</c:v>
                </c:pt>
                <c:pt idx="146">
                  <c:v>14066613.81489367</c:v>
                </c:pt>
                <c:pt idx="147">
                  <c:v>14093348.554889046</c:v>
                </c:pt>
                <c:pt idx="148">
                  <c:v>14120025.222469723</c:v>
                </c:pt>
                <c:pt idx="149">
                  <c:v>14146642.530077143</c:v>
                </c:pt>
                <c:pt idx="150">
                  <c:v>14173199.177665448</c:v>
                </c:pt>
                <c:pt idx="151">
                  <c:v>14199693.85259827</c:v>
                </c:pt>
                <c:pt idx="152">
                  <c:v>14226125.229544673</c:v>
                </c:pt>
                <c:pt idx="153">
                  <c:v>14252491.97037431</c:v>
                </c:pt>
                <c:pt idx="154">
                  <c:v>14278792.724051736</c:v>
                </c:pt>
                <c:pt idx="155">
                  <c:v>14305026.12652991</c:v>
                </c:pt>
                <c:pt idx="156">
                  <c:v>14331190.800642872</c:v>
                </c:pt>
                <c:pt idx="157">
                  <c:v>14357285.35599755</c:v>
                </c:pt>
                <c:pt idx="158">
                  <c:v>14383308.388864754</c:v>
                </c:pt>
                <c:pt idx="159">
                  <c:v>14409258.482069297</c:v>
                </c:pt>
                <c:pt idx="160">
                  <c:v>14435134.204879267</c:v>
                </c:pt>
                <c:pt idx="161">
                  <c:v>14460934.112894427</c:v>
                </c:pt>
                <c:pt idx="162">
                  <c:v>14486656.747933745</c:v>
                </c:pt>
                <c:pt idx="163">
                  <c:v>14512300.63792206</c:v>
                </c:pt>
                <c:pt idx="164">
                  <c:v>14537864.296775835</c:v>
                </c:pt>
                <c:pt idx="165">
                  <c:v>14563346.224288035</c:v>
                </c:pt>
                <c:pt idx="166">
                  <c:v>14588744.906012116</c:v>
                </c:pt>
                <c:pt idx="167">
                  <c:v>14614058.813145073</c:v>
                </c:pt>
                <c:pt idx="168">
                  <c:v>14639286.402409619</c:v>
                </c:pt>
                <c:pt idx="169">
                  <c:v>14664426.115935408</c:v>
                </c:pt>
                <c:pt idx="170">
                  <c:v>14689476.381139357</c:v>
                </c:pt>
                <c:pt idx="171">
                  <c:v>14714435.610605016</c:v>
                </c:pt>
                <c:pt idx="172">
                  <c:v>14739302.20196101</c:v>
                </c:pt>
                <c:pt idx="173">
                  <c:v>14764074.537758525</c:v>
                </c:pt>
                <c:pt idx="174">
                  <c:v>14788750.985347833</c:v>
                </c:pt>
                <c:pt idx="175">
                  <c:v>14813329.896753876</c:v>
                </c:pt>
                <c:pt idx="176">
                  <c:v>14837809.608550848</c:v>
                </c:pt>
                <c:pt idx="177">
                  <c:v>14862188.441735836</c:v>
                </c:pt>
                <c:pt idx="178">
                  <c:v>14886464.70160144</c:v>
                </c:pt>
                <c:pt idx="179">
                  <c:v>14910636.677607432</c:v>
                </c:pt>
                <c:pt idx="180">
                  <c:v>14934702.643251391</c:v>
                </c:pt>
                <c:pt idx="181">
                  <c:v>14958660.855938334</c:v>
                </c:pt>
                <c:pt idx="182">
                  <c:v>14982509.556849353</c:v>
                </c:pt>
                <c:pt idx="183">
                  <c:v>15006246.970809203</c:v>
                </c:pt>
                <c:pt idx="184">
                  <c:v>15029871.30615286</c:v>
                </c:pt>
                <c:pt idx="185">
                  <c:v>15053380.754591066</c:v>
                </c:pt>
                <c:pt idx="186">
                  <c:v>15076773.4910748</c:v>
                </c:pt>
                <c:pt idx="187">
                  <c:v>15100047.6736587</c:v>
                </c:pt>
                <c:pt idx="188">
                  <c:v>15123201.443363434</c:v>
                </c:pt>
                <c:pt idx="189">
                  <c:v>15146232.924036983</c:v>
                </c:pt>
                <c:pt idx="190">
                  <c:v>15169140.222214865</c:v>
                </c:pt>
                <c:pt idx="191">
                  <c:v>15191921.426979244</c:v>
                </c:pt>
                <c:pt idx="192">
                  <c:v>15214574.609816967</c:v>
                </c:pt>
                <c:pt idx="193">
                  <c:v>15237097.824476497</c:v>
                </c:pt>
                <c:pt idx="194">
                  <c:v>15259489.106823707</c:v>
                </c:pt>
                <c:pt idx="195">
                  <c:v>15281746.474696586</c:v>
                </c:pt>
                <c:pt idx="196">
                  <c:v>15303867.92775879</c:v>
                </c:pt>
                <c:pt idx="197">
                  <c:v>15325851.447352068</c:v>
                </c:pt>
                <c:pt idx="198">
                  <c:v>15347694.996347545</c:v>
                </c:pt>
                <c:pt idx="199">
                  <c:v>15369396.518995821</c:v>
                </c:pt>
                <c:pt idx="200">
                  <c:v>15390953.940775955</c:v>
                </c:pt>
                <c:pt idx="201">
                  <c:v>15412365.168243224</c:v>
                </c:pt>
                <c:pt idx="202">
                  <c:v>15433628.088875731</c:v>
                </c:pt>
                <c:pt idx="203">
                  <c:v>15454740.570919814</c:v>
                </c:pt>
                <c:pt idx="204">
                  <c:v>15475700.463234248</c:v>
                </c:pt>
                <c:pt idx="205">
                  <c:v>15496505.595133243</c:v>
                </c:pt>
                <c:pt idx="206">
                  <c:v>15517153.77622823</c:v>
                </c:pt>
                <c:pt idx="207">
                  <c:v>15537642.7962684</c:v>
                </c:pt>
                <c:pt idx="208">
                  <c:v>15557970.424980022</c:v>
                </c:pt>
                <c:pt idx="209">
                  <c:v>15578134.411904514</c:v>
                </c:pt>
                <c:pt idx="210">
                  <c:v>15598132.486235237</c:v>
                </c:pt>
                <c:pt idx="211">
                  <c:v>15617962.356653048</c:v>
                </c:pt>
                <c:pt idx="212">
                  <c:v>15637621.711160563</c:v>
                </c:pt>
                <c:pt idx="213">
                  <c:v>15657108.216915146</c:v>
                </c:pt>
                <c:pt idx="214">
                  <c:v>15676419.520060575</c:v>
                </c:pt>
                <c:pt idx="215">
                  <c:v>15695553.245557442</c:v>
                </c:pt>
                <c:pt idx="216">
                  <c:v>15714506.997012207</c:v>
                </c:pt>
                <c:pt idx="217">
                  <c:v>15733278.35650494</c:v>
                </c:pt>
                <c:pt idx="218">
                  <c:v>15751864.88441572</c:v>
                </c:pt>
                <c:pt idx="219">
                  <c:v>15770264.119249707</c:v>
                </c:pt>
                <c:pt idx="220">
                  <c:v>15788473.577460831</c:v>
                </c:pt>
                <c:pt idx="221">
                  <c:v>15806490.753274132</c:v>
                </c:pt>
                <c:pt idx="222">
                  <c:v>15824313.118506718</c:v>
                </c:pt>
                <c:pt idx="223">
                  <c:v>15841938.122387342</c:v>
                </c:pt>
                <c:pt idx="224">
                  <c:v>15859363.191374574</c:v>
                </c:pt>
                <c:pt idx="225">
                  <c:v>15876585.728973564</c:v>
                </c:pt>
                <c:pt idx="226">
                  <c:v>15893603.115551399</c:v>
                </c:pt>
                <c:pt idx="227">
                  <c:v>15910412.708151007</c:v>
                </c:pt>
                <c:pt idx="228">
                  <c:v>15927011.840303643</c:v>
                </c:pt>
                <c:pt idx="229">
                  <c:v>15943397.82183991</c:v>
                </c:pt>
                <c:pt idx="230">
                  <c:v>15959567.938699318</c:v>
                </c:pt>
                <c:pt idx="231">
                  <c:v>15975519.45273838</c:v>
                </c:pt>
                <c:pt idx="232">
                  <c:v>15991249.601537202</c:v>
                </c:pt>
                <c:pt idx="233">
                  <c:v>16006755.598204598</c:v>
                </c:pt>
                <c:pt idx="234">
                  <c:v>16022034.631181687</c:v>
                </c:pt>
                <c:pt idx="235">
                  <c:v>16037083.864043964</c:v>
                </c:pt>
                <c:pt idx="236">
                  <c:v>16051900.435301857</c:v>
                </c:pt>
                <c:pt idx="237">
                  <c:v>16066481.458199723</c:v>
                </c:pt>
                <c:pt idx="238">
                  <c:v>16080824.020513298</c:v>
                </c:pt>
                <c:pt idx="239">
                  <c:v>16094925.184345586</c:v>
                </c:pt>
                <c:pt idx="240">
                  <c:v>16108781.985921161</c:v>
                </c:pt>
                <c:pt idx="241">
                  <c:v>16122391.43537888</c:v>
                </c:pt>
                <c:pt idx="242">
                  <c:v>16135750.516562995</c:v>
                </c:pt>
                <c:pt idx="243">
                  <c:v>16148856.186812652</c:v>
                </c:pt>
                <c:pt idx="244">
                  <c:v>16161705.376749765</c:v>
                </c:pt>
                <c:pt idx="245">
                  <c:v>16174294.990065236</c:v>
                </c:pt>
                <c:pt idx="246">
                  <c:v>16186621.903303552</c:v>
                </c:pt>
                <c:pt idx="247">
                  <c:v>16198682.96564568</c:v>
                </c:pt>
                <c:pt idx="248">
                  <c:v>16210474.99869032</c:v>
                </c:pt>
                <c:pt idx="249">
                  <c:v>16221994.796233445</c:v>
                </c:pt>
                <c:pt idx="250">
                  <c:v>16233239.12404615</c:v>
                </c:pt>
                <c:pt idx="251">
                  <c:v>16244204.719650775</c:v>
                </c:pt>
                <c:pt idx="252">
                  <c:v>16254888.292095313</c:v>
                </c:pt>
                <c:pt idx="253">
                  <c:v>16265286.521726064</c:v>
                </c:pt>
                <c:pt idx="254">
                  <c:v>16275396.059958542</c:v>
                </c:pt>
                <c:pt idx="255">
                  <c:v>16285213.529046603</c:v>
                </c:pt>
                <c:pt idx="256">
                  <c:v>16294735.52184981</c:v>
                </c:pt>
                <c:pt idx="257">
                  <c:v>16303958.601598972</c:v>
                </c:pt>
                <c:pt idx="258">
                  <c:v>16312879.30165991</c:v>
                </c:pt>
                <c:pt idx="259">
                  <c:v>16321494.125295369</c:v>
                </c:pt>
                <c:pt idx="260">
                  <c:v>16329799.545425115</c:v>
                </c:pt>
                <c:pt idx="261">
                  <c:v>16337792.004384156</c:v>
                </c:pt>
                <c:pt idx="262">
                  <c:v>16345467.913679136</c:v>
                </c:pt>
                <c:pt idx="263">
                  <c:v>16352823.653742809</c:v>
                </c:pt>
                <c:pt idx="264">
                  <c:v>16359855.573686644</c:v>
                </c:pt>
                <c:pt idx="265">
                  <c:v>16366559.991051523</c:v>
                </c:pt>
                <c:pt idx="266">
                  <c:v>16372933.191556493</c:v>
                </c:pt>
                <c:pt idx="267">
                  <c:v>16378971.428845612</c:v>
                </c:pt>
                <c:pt idx="268">
                  <c:v>16384670.924232827</c:v>
                </c:pt>
                <c:pt idx="269">
                  <c:v>16390027.866444878</c:v>
                </c:pt>
                <c:pt idx="270">
                  <c:v>16395038.411362233</c:v>
                </c:pt>
                <c:pt idx="271">
                  <c:v>16399698.681758028</c:v>
                </c:pt>
                <c:pt idx="272">
                  <c:v>16404004.767034978</c:v>
                </c:pt>
                <c:pt idx="273">
                  <c:v>16407952.722960288</c:v>
                </c:pt>
                <c:pt idx="274">
                  <c:v>16411538.571398485</c:v>
                </c:pt>
                <c:pt idx="275">
                  <c:v>16414758.300042234</c:v>
                </c:pt>
                <c:pt idx="276">
                  <c:v>16417607.86214104</c:v>
                </c:pt>
                <c:pt idx="277">
                  <c:v>16420083.176227883</c:v>
                </c:pt>
                <c:pt idx="278">
                  <c:v>16422180.12584375</c:v>
                </c:pt>
                <c:pt idx="279">
                  <c:v>16423894.559260039</c:v>
                </c:pt>
                <c:pt idx="280">
                  <c:v>16425222.289198808</c:v>
                </c:pt>
                <c:pt idx="281">
                  <c:v>16426159.092550911</c:v>
                </c:pt>
                <c:pt idx="282">
                  <c:v>16426700.710091911</c:v>
                </c:pt>
                <c:pt idx="283">
                  <c:v>16426842.846195862</c:v>
                </c:pt>
                <c:pt idx="284">
                  <c:v>16426581.168546844</c:v>
                </c:pt>
                <c:pt idx="285">
                  <c:v>16425911.307848295</c:v>
                </c:pt>
                <c:pt idx="286">
                  <c:v>16424828.857530111</c:v>
                </c:pt>
                <c:pt idx="287">
                  <c:v>16423329.373453474</c:v>
                </c:pt>
                <c:pt idx="288">
                  <c:v>16421408.373613428</c:v>
                </c:pt>
                <c:pt idx="289">
                  <c:v>16419061.33783916</c:v>
                </c:pt>
                <c:pt idx="290">
                  <c:v>16416283.707491966</c:v>
                </c:pt>
                <c:pt idx="291">
                  <c:v>16413070.885160912</c:v>
                </c:pt>
                <c:pt idx="292">
                  <c:v>16409418.234356126</c:v>
                </c:pt>
                <c:pt idx="293">
                  <c:v>16405321.07919976</c:v>
                </c:pt>
                <c:pt idx="294">
                  <c:v>16400774.70411456</c:v>
                </c:pt>
                <c:pt idx="295">
                  <c:v>16395774.35351004</c:v>
                </c:pt>
                <c:pt idx="296">
                  <c:v>16390315.231466254</c:v>
                </c:pt>
                <c:pt idx="297">
                  <c:v>16384392.501415122</c:v>
                </c:pt>
                <c:pt idx="298">
                  <c:v>16378001.28581931</c:v>
                </c:pt>
                <c:pt idx="299">
                  <c:v>16371136.665848654</c:v>
                </c:pt>
                <c:pt idx="300">
                  <c:v>16363793.68105408</c:v>
                </c:pt>
                <c:pt idx="301">
                  <c:v>16355967.32903902</c:v>
                </c:pt>
                <c:pt idx="302">
                  <c:v>16347652.56512832</c:v>
                </c:pt>
                <c:pt idx="303">
                  <c:v>16338844.302034577</c:v>
                </c:pt>
                <c:pt idx="304">
                  <c:v>16329537.409521937</c:v>
                </c:pt>
                <c:pt idx="305">
                  <c:v>16319726.71406728</c:v>
                </c:pt>
                <c:pt idx="306">
                  <c:v>16309406.998518845</c:v>
                </c:pt>
                <c:pt idx="307">
                  <c:v>16298573.00175218</c:v>
                </c:pt>
                <c:pt idx="308">
                  <c:v>16287219.418323498</c:v>
                </c:pt>
                <c:pt idx="309">
                  <c:v>16275340.898120342</c:v>
                </c:pt>
                <c:pt idx="310">
                  <c:v>16262932.046009561</c:v>
                </c:pt>
                <c:pt idx="311">
                  <c:v>16249987.421482611</c:v>
                </c:pt>
                <c:pt idx="312">
                  <c:v>16236501.538298111</c:v>
                </c:pt>
                <c:pt idx="313">
                  <c:v>16222468.864121659</c:v>
                </c:pt>
                <c:pt idx="314">
                  <c:v>16207883.82016287</c:v>
                </c:pt>
                <c:pt idx="315">
                  <c:v>16192740.780809661</c:v>
                </c:pt>
                <c:pt idx="316">
                  <c:v>16177034.073259695</c:v>
                </c:pt>
                <c:pt idx="317">
                  <c:v>16160757.977149008</c:v>
                </c:pt>
                <c:pt idx="318">
                  <c:v>16143906.724177787</c:v>
                </c:pt>
                <c:pt idx="319">
                  <c:v>16126474.497733273</c:v>
                </c:pt>
                <c:pt idx="320">
                  <c:v>16108455.432509782</c:v>
                </c:pt>
                <c:pt idx="321">
                  <c:v>16089843.614125779</c:v>
                </c:pt>
                <c:pt idx="322">
                  <c:v>16070633.07873805</c:v>
                </c:pt>
                <c:pt idx="323">
                  <c:v>16050817.812652892</c:v>
                </c:pt>
                <c:pt idx="324">
                  <c:v>16030391.751934322</c:v>
                </c:pt>
                <c:pt idx="325">
                  <c:v>16009348.782009294</c:v>
                </c:pt>
                <c:pt idx="326">
                  <c:v>15987682.737269867</c:v>
                </c:pt>
                <c:pt idx="327">
                  <c:v>15965387.400672333</c:v>
                </c:pt>
                <c:pt idx="328">
                  <c:v>15942456.503333278</c:v>
                </c:pt>
                <c:pt idx="329">
                  <c:v>15918883.724122524</c:v>
                </c:pt>
                <c:pt idx="330">
                  <c:v>15894662.689252973</c:v>
                </c:pt>
                <c:pt idx="331">
                  <c:v>15869786.971867284</c:v>
                </c:pt>
                <c:pt idx="332">
                  <c:v>15844250.0916214</c:v>
                </c:pt>
                <c:pt idx="333">
                  <c:v>15818045.514264872</c:v>
                </c:pt>
                <c:pt idx="334">
                  <c:v>15791166.651217964</c:v>
                </c:pt>
                <c:pt idx="335">
                  <c:v>15763606.859145511</c:v>
                </c:pt>
                <c:pt idx="336">
                  <c:v>15735359.439527541</c:v>
                </c:pt>
                <c:pt idx="337">
                  <c:v>15706417.638226563</c:v>
                </c:pt>
                <c:pt idx="338">
                  <c:v>15676774.64505156</c:v>
                </c:pt>
                <c:pt idx="339">
                  <c:v>15646423.593318652</c:v>
                </c:pt>
                <c:pt idx="340">
                  <c:v>15615357.559408374</c:v>
                </c:pt>
                <c:pt idx="341">
                  <c:v>15583569.56231956</c:v>
                </c:pt>
                <c:pt idx="342">
                  <c:v>15551052.563219827</c:v>
                </c:pt>
                <c:pt idx="343">
                  <c:v>15517799.464992598</c:v>
                </c:pt>
                <c:pt idx="344">
                  <c:v>15483803.111780666</c:v>
                </c:pt>
                <c:pt idx="345">
                  <c:v>15449056.28852625</c:v>
                </c:pt>
                <c:pt idx="346">
                  <c:v>15413551.720507545</c:v>
                </c:pt>
                <c:pt idx="347">
                  <c:v>15377282.072871694</c:v>
                </c:pt>
                <c:pt idx="348">
                  <c:v>15340239.950164218</c:v>
                </c:pt>
                <c:pt idx="349">
                  <c:v>15302417.895854823</c:v>
                </c:pt>
                <c:pt idx="350">
                  <c:v>15263808.391859572</c:v>
                </c:pt>
                <c:pt idx="351">
                  <c:v>15224403.858059404</c:v>
                </c:pt>
                <c:pt idx="352">
                  <c:v>15184196.65181497</c:v>
                </c:pt>
                <c:pt idx="353">
                  <c:v>15143179.067477744</c:v>
                </c:pt>
                <c:pt idx="354">
                  <c:v>15101343.335897412</c:v>
                </c:pt>
                <c:pt idx="355">
                  <c:v>15058681.623925466</c:v>
                </c:pt>
                <c:pt idx="356">
                  <c:v>15015186.033915011</c:v>
                </c:pt>
                <c:pt idx="357">
                  <c:v>14970848.60321674</c:v>
                </c:pt>
                <c:pt idx="358">
                  <c:v>14925661.303671047</c:v>
                </c:pt>
                <c:pt idx="359">
                  <c:v>14879616.041096272</c:v>
                </c:pt>
                <c:pt idx="360">
                  <c:v>14832704.654773002</c:v>
                </c:pt>
                <c:pt idx="361">
                  <c:v>14784918.91692445</c:v>
                </c:pt>
                <c:pt idx="362">
                  <c:v>14736250.532192843</c:v>
                </c:pt>
                <c:pt idx="363">
                  <c:v>14686691.137111805</c:v>
                </c:pt>
                <c:pt idx="364">
                  <c:v>14636232.299574714</c:v>
                </c:pt>
                <c:pt idx="365">
                  <c:v>14584865.518298982</c:v>
                </c:pt>
                <c:pt idx="366">
                  <c:v>14532582.22228624</c:v>
                </c:pt>
                <c:pt idx="367">
                  <c:v>14479373.770278392</c:v>
                </c:pt>
                <c:pt idx="368">
                  <c:v>14425231.450209511</c:v>
                </c:pt>
                <c:pt idx="369">
                  <c:v>14370146.478653548</c:v>
                </c:pt>
                <c:pt idx="370">
                  <c:v>14314110.000267796</c:v>
                </c:pt>
                <c:pt idx="371">
                  <c:v>14257113.087232133</c:v>
                </c:pt>
                <c:pt idx="372">
                  <c:v>14199146.738683945</c:v>
                </c:pt>
                <c:pt idx="373">
                  <c:v>14140201.880148737</c:v>
                </c:pt>
                <c:pt idx="374">
                  <c:v>14080269.362966407</c:v>
                </c:pt>
                <c:pt idx="375">
                  <c:v>14019339.963713119</c:v>
                </c:pt>
                <c:pt idx="376">
                  <c:v>13957404.38361874</c:v>
                </c:pt>
                <c:pt idx="377">
                  <c:v>13894453.247979866</c:v>
                </c:pt>
                <c:pt idx="378">
                  <c:v>13830477.105568323</c:v>
                </c:pt>
                <c:pt idx="379">
                  <c:v>13765466.428035162</c:v>
                </c:pt>
                <c:pt idx="380">
                  <c:v>13699411.609310104</c:v>
                </c:pt>
                <c:pt idx="381">
                  <c:v>13632302.964996377</c:v>
                </c:pt>
                <c:pt idx="382">
                  <c:v>13564130.73176095</c:v>
                </c:pt>
                <c:pt idx="383">
                  <c:v>13494885.0667201</c:v>
                </c:pt>
                <c:pt idx="384">
                  <c:v>13424556.046820266</c:v>
                </c:pt>
                <c:pt idx="385">
                  <c:v>13353133.668214206</c:v>
                </c:pt>
                <c:pt idx="386">
                  <c:v>13280607.845632352</c:v>
                </c:pt>
                <c:pt idx="387">
                  <c:v>13206968.411749393</c:v>
                </c:pt>
                <c:pt idx="388">
                  <c:v>13132205.116545996</c:v>
                </c:pt>
                <c:pt idx="389">
                  <c:v>13056307.626665669</c:v>
                </c:pt>
                <c:pt idx="390">
                  <c:v>12979265.524766698</c:v>
                </c:pt>
                <c:pt idx="391">
                  <c:v>12901068.308869135</c:v>
                </c:pt>
                <c:pt idx="392">
                  <c:v>12821705.391696809</c:v>
                </c:pt>
                <c:pt idx="393">
                  <c:v>12741166.100014305</c:v>
                </c:pt>
                <c:pt idx="394">
                  <c:v>12659439.673958875</c:v>
                </c:pt>
                <c:pt idx="395">
                  <c:v>12576515.266367257</c:v>
                </c:pt>
                <c:pt idx="396">
                  <c:v>12492381.942097344</c:v>
                </c:pt>
                <c:pt idx="397">
                  <c:v>12407028.677344682</c:v>
                </c:pt>
                <c:pt idx="398">
                  <c:v>12320444.35895374</c:v>
                </c:pt>
                <c:pt idx="399">
                  <c:v>12232617.78372394</c:v>
                </c:pt>
                <c:pt idx="400">
                  <c:v>12143537.657710357</c:v>
                </c:pt>
                <c:pt idx="401">
                  <c:v>12053192.595519118</c:v>
                </c:pt>
                <c:pt idx="402">
                  <c:v>11961571.119597396</c:v>
                </c:pt>
                <c:pt idx="403">
                  <c:v>11868661.659517994</c:v>
                </c:pt>
                <c:pt idx="404">
                  <c:v>11774452.551258462</c:v>
                </c:pt>
                <c:pt idx="405">
                  <c:v>11678932.036474729</c:v>
                </c:pt>
                <c:pt idx="406">
                  <c:v>11582088.26176917</c:v>
                </c:pt>
                <c:pt idx="407">
                  <c:v>11483909.277953103</c:v>
                </c:pt>
                <c:pt idx="408">
                  <c:v>11384383.039303647</c:v>
                </c:pt>
                <c:pt idx="409">
                  <c:v>11283497.402814923</c:v>
                </c:pt>
                <c:pt idx="410">
                  <c:v>11181240.127443526</c:v>
                </c:pt>
                <c:pt idx="411">
                  <c:v>11077598.87334825</c:v>
                </c:pt>
                <c:pt idx="412">
                  <c:v>10972561.20112401</c:v>
                </c:pt>
                <c:pt idx="413">
                  <c:v>10866114.571029918</c:v>
                </c:pt>
                <c:pt idx="414">
                  <c:v>10758246.342211477</c:v>
                </c:pt>
                <c:pt idx="415">
                  <c:v>10648943.771916833</c:v>
                </c:pt>
                <c:pt idx="416">
                  <c:v>10538194.014707046</c:v>
                </c:pt>
                <c:pt idx="417">
                  <c:v>10425984.121660354</c:v>
                </c:pt>
                <c:pt idx="418">
                  <c:v>10312301.039570356</c:v>
                </c:pt>
                <c:pt idx="419">
                  <c:v>10197131.610138077</c:v>
                </c:pt>
                <c:pt idx="420">
                  <c:v>10080462.56915788</c:v>
                </c:pt>
                <c:pt idx="421">
                  <c:v>9962280.545697158</c:v>
                </c:pt>
                <c:pt idx="422">
                  <c:v>9842572.061269794</c:v>
                </c:pt>
                <c:pt idx="423">
                  <c:v>9721323.529003285</c:v>
                </c:pt>
                <c:pt idx="424">
                  <c:v>9598521.252799544</c:v>
                </c:pt>
                <c:pt idx="425">
                  <c:v>9474151.426489295</c:v>
                </c:pt>
                <c:pt idx="426">
                  <c:v>9348200.132980013</c:v>
                </c:pt>
                <c:pt idx="427">
                  <c:v>9220653.343397375</c:v>
                </c:pt>
                <c:pt idx="428">
                  <c:v>9091496.916220171</c:v>
                </c:pt>
                <c:pt idx="429">
                  <c:v>8960716.596408613</c:v>
                </c:pt>
                <c:pt idx="430">
                  <c:v>8828298.014525995</c:v>
                </c:pt>
                <c:pt idx="431">
                  <c:v>8694226.685853677</c:v>
                </c:pt>
                <c:pt idx="432">
                  <c:v>8558488.0094993</c:v>
                </c:pt>
                <c:pt idx="433">
                  <c:v>8421067.267498225</c:v>
                </c:pt>
                <c:pt idx="434">
                  <c:v>8281949.623908106</c:v>
                </c:pt>
                <c:pt idx="435">
                  <c:v>8141120.12389658</c:v>
                </c:pt>
                <c:pt idx="436">
                  <c:v>7998563.692821993</c:v>
                </c:pt>
                <c:pt idx="437">
                  <c:v>7854265.135307117</c:v>
                </c:pt>
                <c:pt idx="438">
                  <c:v>7708209.134305838</c:v>
                </c:pt>
                <c:pt idx="439">
                  <c:v>7560380.250162686</c:v>
                </c:pt>
                <c:pt idx="440">
                  <c:v>7410762.919665246</c:v>
                </c:pt>
                <c:pt idx="441">
                  <c:v>7259341.455089317</c:v>
                </c:pt>
                <c:pt idx="442">
                  <c:v>7106100.043236812</c:v>
                </c:pt>
                <c:pt idx="443">
                  <c:v>6951022.744466329</c:v>
                </c:pt>
                <c:pt idx="444">
                  <c:v>6794093.491716332</c:v>
                </c:pt>
                <c:pt idx="445">
                  <c:v>6635296.089520891</c:v>
                </c:pt>
                <c:pt idx="446">
                  <c:v>6474614.21301793</c:v>
                </c:pt>
                <c:pt idx="447">
                  <c:v>6312031.406949919</c:v>
                </c:pt>
                <c:pt idx="448">
                  <c:v>6147531.084656954</c:v>
                </c:pt>
                <c:pt idx="449">
                  <c:v>5981096.52706217</c:v>
                </c:pt>
                <c:pt idx="450">
                  <c:v>5812710.881649427</c:v>
                </c:pt>
                <c:pt idx="451">
                  <c:v>5642357.16143321</c:v>
                </c:pt>
                <c:pt idx="452">
                  <c:v>5470018.243920685</c:v>
                </c:pt>
                <c:pt idx="453">
                  <c:v>5295676.870065855</c:v>
                </c:pt>
                <c:pt idx="454">
                  <c:v>5119315.643215748</c:v>
                </c:pt>
                <c:pt idx="455">
                  <c:v>4940917.028048582</c:v>
                </c:pt>
                <c:pt idx="456">
                  <c:v>4760463.349503855</c:v>
                </c:pt>
                <c:pt idx="457">
                  <c:v>4577936.791704273</c:v>
                </c:pt>
                <c:pt idx="458">
                  <c:v>4393319.3968694825</c:v>
                </c:pt>
                <c:pt idx="459">
                  <c:v>4206593.064221531</c:v>
                </c:pt>
                <c:pt idx="460">
                  <c:v>4017739.548881999</c:v>
                </c:pt>
                <c:pt idx="461">
                  <c:v>3826740.460760729</c:v>
                </c:pt>
                <c:pt idx="462">
                  <c:v>3633577.2634361014</c:v>
                </c:pt>
                <c:pt idx="463">
                  <c:v>3438231.273026791</c:v>
                </c:pt>
                <c:pt idx="464">
                  <c:v>3240683.6570549286</c:v>
                </c:pt>
                <c:pt idx="465">
                  <c:v>3040915.4333006167</c:v>
                </c:pt>
                <c:pt idx="466">
                  <c:v>2838907.4686477245</c:v>
                </c:pt>
                <c:pt idx="467">
                  <c:v>2634640.477920903</c:v>
                </c:pt>
                <c:pt idx="468">
                  <c:v>2428095.022713745</c:v>
                </c:pt>
                <c:pt idx="469">
                  <c:v>2219251.5102080326</c:v>
                </c:pt>
                <c:pt idx="470">
                  <c:v>2008090.191983998</c:v>
                </c:pt>
                <c:pt idx="471">
                  <c:v>1794591.162821535</c:v>
                </c:pt>
                <c:pt idx="472">
                  <c:v>1578734.3594922815</c:v>
                </c:pt>
                <c:pt idx="473">
                  <c:v>1360499.5595425235</c:v>
                </c:pt>
                <c:pt idx="474">
                  <c:v>1139866.3800668318</c:v>
                </c:pt>
                <c:pt idx="475">
                  <c:v>916814.2764723713</c:v>
                </c:pt>
                <c:pt idx="476">
                  <c:v>691322.5412338059</c:v>
                </c:pt>
                <c:pt idx="477">
                  <c:v>463370.3026387446</c:v>
                </c:pt>
                <c:pt idx="478">
                  <c:v>232936.5235236248</c:v>
                </c:pt>
                <c:pt idx="479">
                  <c:v>4.831235855817795E-09</c:v>
                </c:pt>
              </c:numCache>
            </c:numRef>
          </c:val>
        </c:ser>
        <c:axId val="26967801"/>
        <c:axId val="41383618"/>
      </c:area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Mánuðir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83618"/>
        <c:crosses val="autoZero"/>
        <c:auto val="1"/>
        <c:lblOffset val="100"/>
        <c:tickLblSkip val="20"/>
        <c:noMultiLvlLbl val="0"/>
      </c:catAx>
      <c:valAx>
        <c:axId val="41383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Eftirstöðvar láns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#,##0\ &quot;kr.&quot;" sourceLinked="0"/>
        <c:majorTickMark val="none"/>
        <c:minorTickMark val="none"/>
        <c:tickLblPos val="nextTo"/>
        <c:spPr>
          <a:ln w="3175">
            <a:noFill/>
          </a:ln>
        </c:spPr>
        <c:crossAx val="269678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4"/>
  <sheetViews>
    <sheetView showGridLines="0" zoomScalePageLayoutView="0" workbookViewId="0" topLeftCell="A1">
      <pane xSplit="1" ySplit="8" topLeftCell="B9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I6" sqref="I6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3.421875" style="1" customWidth="1"/>
    <col min="8" max="16384" width="9.140625" style="1" customWidth="1"/>
  </cols>
  <sheetData>
    <row r="1" ht="14.25">
      <c r="B1" s="1"/>
    </row>
    <row r="2" spans="2:4" ht="18.75">
      <c r="B2" s="18" t="s">
        <v>0</v>
      </c>
      <c r="D2" s="3"/>
    </row>
    <row r="3" ht="14.25">
      <c r="B3" s="4"/>
    </row>
    <row r="4" spans="2:6" ht="14.25">
      <c r="B4" s="17" t="s">
        <v>12</v>
      </c>
      <c r="C4" s="6"/>
      <c r="E4" s="1" t="s">
        <v>3</v>
      </c>
      <c r="F4" s="8">
        <f>IF(OR(Fj.afborgana="",Fj.afborgana=0,Höfuðstól=""),"",Höfuðstól/Fj.afborgana)</f>
      </c>
    </row>
    <row r="5" spans="2:6" ht="14.25">
      <c r="B5" s="17" t="s">
        <v>4</v>
      </c>
      <c r="C5" s="10"/>
      <c r="E5" s="1" t="s">
        <v>9</v>
      </c>
      <c r="F5" s="8">
        <f>IF(E9="","",SUM(E9:E1000))</f>
      </c>
    </row>
    <row r="6" spans="2:6" ht="14.25">
      <c r="B6" s="17" t="s">
        <v>1</v>
      </c>
      <c r="C6" s="11"/>
      <c r="E6" s="1" t="s">
        <v>10</v>
      </c>
      <c r="F6" s="8">
        <f>IF(F9="","",SUM(F9:F1000))</f>
      </c>
    </row>
    <row r="7" ht="14.25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 ht="14.25">
      <c r="B9" s="16">
        <f>IF(OR(Höfuðstól="",Vextir="",Fj.afborgana="",Höfuðstól=0,Fj.afborgana=0),"",1)</f>
      </c>
      <c r="C9" s="17">
        <f>IF(B9="","",Höfuðstól)</f>
      </c>
      <c r="D9" s="17">
        <f aca="true" t="shared" si="0" ref="D9:D72">IF(B9="","",Greiðsla)</f>
      </c>
      <c r="E9" s="17">
        <f aca="true" t="shared" si="1" ref="E9:E72">IF(B9="","",C9*Vextir/12)</f>
      </c>
      <c r="F9" s="17">
        <f>IF(D9="","",D9+E9)</f>
      </c>
      <c r="G9" s="17">
        <f aca="true" t="shared" si="2" ref="G9:G72">IF(B9="","",C9-D9)</f>
      </c>
    </row>
    <row r="10" spans="2:7" ht="14.25">
      <c r="B10" s="16">
        <f aca="true" t="shared" si="3" ref="B10:B73">IF(OR(B9="",B9=Fj.afborgana),"",B9+1)</f>
      </c>
      <c r="C10" s="17">
        <f aca="true" t="shared" si="4" ref="C10:C73">IF(B10="","",G9)</f>
      </c>
      <c r="D10" s="17">
        <f t="shared" si="0"/>
      </c>
      <c r="E10" s="17">
        <f t="shared" si="1"/>
      </c>
      <c r="F10" s="17">
        <f aca="true" t="shared" si="5" ref="F10:F73">IF(D10="","",D10+E10)</f>
      </c>
      <c r="G10" s="17">
        <f t="shared" si="2"/>
      </c>
    </row>
    <row r="11" spans="2:7" ht="14.25">
      <c r="B11" s="16">
        <f t="shared" si="3"/>
      </c>
      <c r="C11" s="17">
        <f t="shared" si="4"/>
      </c>
      <c r="D11" s="17">
        <f t="shared" si="0"/>
      </c>
      <c r="E11" s="17">
        <f t="shared" si="1"/>
      </c>
      <c r="F11" s="17">
        <f t="shared" si="5"/>
      </c>
      <c r="G11" s="17">
        <f t="shared" si="2"/>
      </c>
    </row>
    <row r="12" spans="2:7" ht="14.25">
      <c r="B12" s="16">
        <f t="shared" si="3"/>
      </c>
      <c r="C12" s="17">
        <f t="shared" si="4"/>
      </c>
      <c r="D12" s="17">
        <f t="shared" si="0"/>
      </c>
      <c r="E12" s="17">
        <f t="shared" si="1"/>
      </c>
      <c r="F12" s="17">
        <f t="shared" si="5"/>
      </c>
      <c r="G12" s="17">
        <f t="shared" si="2"/>
      </c>
    </row>
    <row r="13" spans="2:7" ht="14.25">
      <c r="B13" s="16">
        <f t="shared" si="3"/>
      </c>
      <c r="C13" s="17">
        <f t="shared" si="4"/>
      </c>
      <c r="D13" s="17">
        <f t="shared" si="0"/>
      </c>
      <c r="E13" s="17">
        <f t="shared" si="1"/>
      </c>
      <c r="F13" s="17">
        <f t="shared" si="5"/>
      </c>
      <c r="G13" s="17">
        <f t="shared" si="2"/>
      </c>
    </row>
    <row r="14" spans="2:7" ht="14.25">
      <c r="B14" s="16">
        <f t="shared" si="3"/>
      </c>
      <c r="C14" s="17">
        <f t="shared" si="4"/>
      </c>
      <c r="D14" s="17">
        <f t="shared" si="0"/>
      </c>
      <c r="E14" s="17">
        <f t="shared" si="1"/>
      </c>
      <c r="F14" s="17">
        <f t="shared" si="5"/>
      </c>
      <c r="G14" s="17">
        <f t="shared" si="2"/>
      </c>
    </row>
    <row r="15" spans="2:7" ht="14.25">
      <c r="B15" s="16">
        <f t="shared" si="3"/>
      </c>
      <c r="C15" s="17">
        <f t="shared" si="4"/>
      </c>
      <c r="D15" s="17">
        <f t="shared" si="0"/>
      </c>
      <c r="E15" s="17">
        <f t="shared" si="1"/>
      </c>
      <c r="F15" s="17">
        <f t="shared" si="5"/>
      </c>
      <c r="G15" s="17">
        <f t="shared" si="2"/>
      </c>
    </row>
    <row r="16" spans="2:7" ht="14.25">
      <c r="B16" s="16">
        <f t="shared" si="3"/>
      </c>
      <c r="C16" s="17">
        <f t="shared" si="4"/>
      </c>
      <c r="D16" s="17">
        <f t="shared" si="0"/>
      </c>
      <c r="E16" s="17">
        <f t="shared" si="1"/>
      </c>
      <c r="F16" s="17">
        <f t="shared" si="5"/>
      </c>
      <c r="G16" s="17">
        <f t="shared" si="2"/>
      </c>
    </row>
    <row r="17" spans="2:7" ht="14.25">
      <c r="B17" s="16">
        <f t="shared" si="3"/>
      </c>
      <c r="C17" s="17">
        <f t="shared" si="4"/>
      </c>
      <c r="D17" s="17">
        <f t="shared" si="0"/>
      </c>
      <c r="E17" s="17">
        <f t="shared" si="1"/>
      </c>
      <c r="F17" s="17">
        <f t="shared" si="5"/>
      </c>
      <c r="G17" s="17">
        <f t="shared" si="2"/>
      </c>
    </row>
    <row r="18" spans="2:7" ht="14.25">
      <c r="B18" s="16">
        <f t="shared" si="3"/>
      </c>
      <c r="C18" s="17">
        <f t="shared" si="4"/>
      </c>
      <c r="D18" s="17">
        <f t="shared" si="0"/>
      </c>
      <c r="E18" s="17">
        <f t="shared" si="1"/>
      </c>
      <c r="F18" s="17">
        <f t="shared" si="5"/>
      </c>
      <c r="G18" s="17">
        <f t="shared" si="2"/>
      </c>
    </row>
    <row r="19" spans="2:7" ht="14.25">
      <c r="B19" s="16">
        <f t="shared" si="3"/>
      </c>
      <c r="C19" s="17">
        <f t="shared" si="4"/>
      </c>
      <c r="D19" s="17">
        <f t="shared" si="0"/>
      </c>
      <c r="E19" s="17">
        <f t="shared" si="1"/>
      </c>
      <c r="F19" s="17">
        <f t="shared" si="5"/>
      </c>
      <c r="G19" s="17">
        <f t="shared" si="2"/>
      </c>
    </row>
    <row r="20" spans="2:7" ht="14.25">
      <c r="B20" s="16">
        <f t="shared" si="3"/>
      </c>
      <c r="C20" s="17">
        <f t="shared" si="4"/>
      </c>
      <c r="D20" s="17">
        <f t="shared" si="0"/>
      </c>
      <c r="E20" s="17">
        <f t="shared" si="1"/>
      </c>
      <c r="F20" s="17">
        <f t="shared" si="5"/>
      </c>
      <c r="G20" s="17">
        <f t="shared" si="2"/>
      </c>
    </row>
    <row r="21" spans="2:7" ht="14.25">
      <c r="B21" s="16">
        <f t="shared" si="3"/>
      </c>
      <c r="C21" s="17">
        <f t="shared" si="4"/>
      </c>
      <c r="D21" s="17">
        <f t="shared" si="0"/>
      </c>
      <c r="E21" s="17">
        <f t="shared" si="1"/>
      </c>
      <c r="F21" s="17">
        <f t="shared" si="5"/>
      </c>
      <c r="G21" s="17">
        <f t="shared" si="2"/>
      </c>
    </row>
    <row r="22" spans="2:7" ht="14.25">
      <c r="B22" s="16">
        <f t="shared" si="3"/>
      </c>
      <c r="C22" s="17">
        <f t="shared" si="4"/>
      </c>
      <c r="D22" s="17">
        <f t="shared" si="0"/>
      </c>
      <c r="E22" s="17">
        <f t="shared" si="1"/>
      </c>
      <c r="F22" s="17">
        <f t="shared" si="5"/>
      </c>
      <c r="G22" s="17">
        <f t="shared" si="2"/>
      </c>
    </row>
    <row r="23" spans="2:7" ht="14.25">
      <c r="B23" s="16">
        <f t="shared" si="3"/>
      </c>
      <c r="C23" s="17">
        <f t="shared" si="4"/>
      </c>
      <c r="D23" s="17">
        <f t="shared" si="0"/>
      </c>
      <c r="E23" s="17">
        <f t="shared" si="1"/>
      </c>
      <c r="F23" s="17">
        <f t="shared" si="5"/>
      </c>
      <c r="G23" s="17">
        <f t="shared" si="2"/>
      </c>
    </row>
    <row r="24" spans="2:7" ht="14.25">
      <c r="B24" s="16">
        <f t="shared" si="3"/>
      </c>
      <c r="C24" s="17">
        <f t="shared" si="4"/>
      </c>
      <c r="D24" s="17">
        <f t="shared" si="0"/>
      </c>
      <c r="E24" s="17">
        <f t="shared" si="1"/>
      </c>
      <c r="F24" s="17">
        <f t="shared" si="5"/>
      </c>
      <c r="G24" s="17">
        <f t="shared" si="2"/>
      </c>
    </row>
    <row r="25" spans="2:7" ht="14.25">
      <c r="B25" s="16">
        <f t="shared" si="3"/>
      </c>
      <c r="C25" s="17">
        <f t="shared" si="4"/>
      </c>
      <c r="D25" s="17">
        <f t="shared" si="0"/>
      </c>
      <c r="E25" s="17">
        <f t="shared" si="1"/>
      </c>
      <c r="F25" s="17">
        <f t="shared" si="5"/>
      </c>
      <c r="G25" s="17">
        <f t="shared" si="2"/>
      </c>
    </row>
    <row r="26" spans="2:7" ht="14.25">
      <c r="B26" s="16">
        <f t="shared" si="3"/>
      </c>
      <c r="C26" s="17">
        <f t="shared" si="4"/>
      </c>
      <c r="D26" s="17">
        <f t="shared" si="0"/>
      </c>
      <c r="E26" s="17">
        <f t="shared" si="1"/>
      </c>
      <c r="F26" s="17">
        <f t="shared" si="5"/>
      </c>
      <c r="G26" s="17">
        <f t="shared" si="2"/>
      </c>
    </row>
    <row r="27" spans="2:7" ht="14.25">
      <c r="B27" s="16">
        <f t="shared" si="3"/>
      </c>
      <c r="C27" s="17">
        <f t="shared" si="4"/>
      </c>
      <c r="D27" s="17">
        <f t="shared" si="0"/>
      </c>
      <c r="E27" s="17">
        <f t="shared" si="1"/>
      </c>
      <c r="F27" s="17">
        <f t="shared" si="5"/>
      </c>
      <c r="G27" s="17">
        <f t="shared" si="2"/>
      </c>
    </row>
    <row r="28" spans="2:7" ht="14.25">
      <c r="B28" s="16">
        <f t="shared" si="3"/>
      </c>
      <c r="C28" s="17">
        <f t="shared" si="4"/>
      </c>
      <c r="D28" s="17">
        <f t="shared" si="0"/>
      </c>
      <c r="E28" s="17">
        <f t="shared" si="1"/>
      </c>
      <c r="F28" s="17">
        <f t="shared" si="5"/>
      </c>
      <c r="G28" s="17">
        <f t="shared" si="2"/>
      </c>
    </row>
    <row r="29" spans="2:7" ht="14.25">
      <c r="B29" s="16">
        <f t="shared" si="3"/>
      </c>
      <c r="C29" s="17">
        <f t="shared" si="4"/>
      </c>
      <c r="D29" s="17">
        <f t="shared" si="0"/>
      </c>
      <c r="E29" s="17">
        <f t="shared" si="1"/>
      </c>
      <c r="F29" s="17">
        <f t="shared" si="5"/>
      </c>
      <c r="G29" s="17">
        <f t="shared" si="2"/>
      </c>
    </row>
    <row r="30" spans="2:7" ht="14.25">
      <c r="B30" s="16">
        <f t="shared" si="3"/>
      </c>
      <c r="C30" s="17">
        <f t="shared" si="4"/>
      </c>
      <c r="D30" s="17">
        <f t="shared" si="0"/>
      </c>
      <c r="E30" s="17">
        <f t="shared" si="1"/>
      </c>
      <c r="F30" s="17">
        <f t="shared" si="5"/>
      </c>
      <c r="G30" s="17">
        <f t="shared" si="2"/>
      </c>
    </row>
    <row r="31" spans="2:7" ht="14.25">
      <c r="B31" s="16">
        <f t="shared" si="3"/>
      </c>
      <c r="C31" s="17">
        <f t="shared" si="4"/>
      </c>
      <c r="D31" s="17">
        <f t="shared" si="0"/>
      </c>
      <c r="E31" s="17">
        <f t="shared" si="1"/>
      </c>
      <c r="F31" s="17">
        <f t="shared" si="5"/>
      </c>
      <c r="G31" s="17">
        <f t="shared" si="2"/>
      </c>
    </row>
    <row r="32" spans="2:7" ht="14.25">
      <c r="B32" s="16">
        <f t="shared" si="3"/>
      </c>
      <c r="C32" s="17">
        <f t="shared" si="4"/>
      </c>
      <c r="D32" s="17">
        <f t="shared" si="0"/>
      </c>
      <c r="E32" s="17">
        <f t="shared" si="1"/>
      </c>
      <c r="F32" s="17">
        <f t="shared" si="5"/>
      </c>
      <c r="G32" s="17">
        <f t="shared" si="2"/>
      </c>
    </row>
    <row r="33" spans="2:7" ht="14.25">
      <c r="B33" s="16">
        <f t="shared" si="3"/>
      </c>
      <c r="C33" s="17">
        <f t="shared" si="4"/>
      </c>
      <c r="D33" s="17">
        <f t="shared" si="0"/>
      </c>
      <c r="E33" s="17">
        <f t="shared" si="1"/>
      </c>
      <c r="F33" s="17">
        <f t="shared" si="5"/>
      </c>
      <c r="G33" s="17">
        <f t="shared" si="2"/>
      </c>
    </row>
    <row r="34" spans="2:7" ht="14.25">
      <c r="B34" s="16">
        <f t="shared" si="3"/>
      </c>
      <c r="C34" s="17">
        <f t="shared" si="4"/>
      </c>
      <c r="D34" s="17">
        <f t="shared" si="0"/>
      </c>
      <c r="E34" s="17">
        <f t="shared" si="1"/>
      </c>
      <c r="F34" s="17">
        <f t="shared" si="5"/>
      </c>
      <c r="G34" s="17">
        <f t="shared" si="2"/>
      </c>
    </row>
    <row r="35" spans="2:7" ht="14.25">
      <c r="B35" s="16">
        <f t="shared" si="3"/>
      </c>
      <c r="C35" s="17">
        <f t="shared" si="4"/>
      </c>
      <c r="D35" s="17">
        <f t="shared" si="0"/>
      </c>
      <c r="E35" s="17">
        <f t="shared" si="1"/>
      </c>
      <c r="F35" s="17">
        <f t="shared" si="5"/>
      </c>
      <c r="G35" s="17">
        <f t="shared" si="2"/>
      </c>
    </row>
    <row r="36" spans="2:7" ht="14.25">
      <c r="B36" s="16">
        <f t="shared" si="3"/>
      </c>
      <c r="C36" s="17">
        <f t="shared" si="4"/>
      </c>
      <c r="D36" s="17">
        <f t="shared" si="0"/>
      </c>
      <c r="E36" s="17">
        <f t="shared" si="1"/>
      </c>
      <c r="F36" s="17">
        <f t="shared" si="5"/>
      </c>
      <c r="G36" s="17">
        <f t="shared" si="2"/>
      </c>
    </row>
    <row r="37" spans="2:7" ht="14.25">
      <c r="B37" s="16">
        <f t="shared" si="3"/>
      </c>
      <c r="C37" s="17">
        <f t="shared" si="4"/>
      </c>
      <c r="D37" s="17">
        <f t="shared" si="0"/>
      </c>
      <c r="E37" s="17">
        <f t="shared" si="1"/>
      </c>
      <c r="F37" s="17">
        <f t="shared" si="5"/>
      </c>
      <c r="G37" s="17">
        <f t="shared" si="2"/>
      </c>
    </row>
    <row r="38" spans="2:7" ht="14.25">
      <c r="B38" s="16">
        <f t="shared" si="3"/>
      </c>
      <c r="C38" s="17">
        <f t="shared" si="4"/>
      </c>
      <c r="D38" s="17">
        <f t="shared" si="0"/>
      </c>
      <c r="E38" s="17">
        <f t="shared" si="1"/>
      </c>
      <c r="F38" s="17">
        <f t="shared" si="5"/>
      </c>
      <c r="G38" s="17">
        <f t="shared" si="2"/>
      </c>
    </row>
    <row r="39" spans="2:7" ht="14.25">
      <c r="B39" s="16">
        <f t="shared" si="3"/>
      </c>
      <c r="C39" s="17">
        <f t="shared" si="4"/>
      </c>
      <c r="D39" s="17">
        <f t="shared" si="0"/>
      </c>
      <c r="E39" s="17">
        <f t="shared" si="1"/>
      </c>
      <c r="F39" s="17">
        <f t="shared" si="5"/>
      </c>
      <c r="G39" s="17">
        <f t="shared" si="2"/>
      </c>
    </row>
    <row r="40" spans="2:7" ht="14.25">
      <c r="B40" s="16">
        <f t="shared" si="3"/>
      </c>
      <c r="C40" s="17">
        <f t="shared" si="4"/>
      </c>
      <c r="D40" s="17">
        <f t="shared" si="0"/>
      </c>
      <c r="E40" s="17">
        <f t="shared" si="1"/>
      </c>
      <c r="F40" s="17">
        <f t="shared" si="5"/>
      </c>
      <c r="G40" s="17">
        <f t="shared" si="2"/>
      </c>
    </row>
    <row r="41" spans="2:7" ht="14.25">
      <c r="B41" s="16">
        <f t="shared" si="3"/>
      </c>
      <c r="C41" s="17">
        <f t="shared" si="4"/>
      </c>
      <c r="D41" s="17">
        <f t="shared" si="0"/>
      </c>
      <c r="E41" s="17">
        <f t="shared" si="1"/>
      </c>
      <c r="F41" s="17">
        <f t="shared" si="5"/>
      </c>
      <c r="G41" s="17">
        <f t="shared" si="2"/>
      </c>
    </row>
    <row r="42" spans="2:7" ht="14.25">
      <c r="B42" s="16">
        <f t="shared" si="3"/>
      </c>
      <c r="C42" s="17">
        <f t="shared" si="4"/>
      </c>
      <c r="D42" s="17">
        <f t="shared" si="0"/>
      </c>
      <c r="E42" s="17">
        <f t="shared" si="1"/>
      </c>
      <c r="F42" s="17">
        <f t="shared" si="5"/>
      </c>
      <c r="G42" s="17">
        <f t="shared" si="2"/>
      </c>
    </row>
    <row r="43" spans="2:7" ht="14.25">
      <c r="B43" s="16">
        <f t="shared" si="3"/>
      </c>
      <c r="C43" s="17">
        <f t="shared" si="4"/>
      </c>
      <c r="D43" s="17">
        <f t="shared" si="0"/>
      </c>
      <c r="E43" s="17">
        <f t="shared" si="1"/>
      </c>
      <c r="F43" s="17">
        <f t="shared" si="5"/>
      </c>
      <c r="G43" s="17">
        <f t="shared" si="2"/>
      </c>
    </row>
    <row r="44" spans="2:7" ht="14.25">
      <c r="B44" s="16">
        <f t="shared" si="3"/>
      </c>
      <c r="C44" s="17">
        <f t="shared" si="4"/>
      </c>
      <c r="D44" s="17">
        <f t="shared" si="0"/>
      </c>
      <c r="E44" s="17">
        <f t="shared" si="1"/>
      </c>
      <c r="F44" s="17">
        <f t="shared" si="5"/>
      </c>
      <c r="G44" s="17">
        <f t="shared" si="2"/>
      </c>
    </row>
    <row r="45" spans="2:7" ht="14.25">
      <c r="B45" s="16">
        <f t="shared" si="3"/>
      </c>
      <c r="C45" s="17">
        <f t="shared" si="4"/>
      </c>
      <c r="D45" s="17">
        <f t="shared" si="0"/>
      </c>
      <c r="E45" s="17">
        <f t="shared" si="1"/>
      </c>
      <c r="F45" s="17">
        <f t="shared" si="5"/>
      </c>
      <c r="G45" s="17">
        <f t="shared" si="2"/>
      </c>
    </row>
    <row r="46" spans="2:7" ht="14.25">
      <c r="B46" s="16">
        <f t="shared" si="3"/>
      </c>
      <c r="C46" s="17">
        <f t="shared" si="4"/>
      </c>
      <c r="D46" s="17">
        <f t="shared" si="0"/>
      </c>
      <c r="E46" s="17">
        <f t="shared" si="1"/>
      </c>
      <c r="F46" s="17">
        <f t="shared" si="5"/>
      </c>
      <c r="G46" s="17">
        <f t="shared" si="2"/>
      </c>
    </row>
    <row r="47" spans="2:7" ht="14.25">
      <c r="B47" s="16">
        <f t="shared" si="3"/>
      </c>
      <c r="C47" s="17">
        <f t="shared" si="4"/>
      </c>
      <c r="D47" s="17">
        <f t="shared" si="0"/>
      </c>
      <c r="E47" s="17">
        <f t="shared" si="1"/>
      </c>
      <c r="F47" s="17">
        <f t="shared" si="5"/>
      </c>
      <c r="G47" s="17">
        <f t="shared" si="2"/>
      </c>
    </row>
    <row r="48" spans="2:7" ht="14.25">
      <c r="B48" s="16">
        <f t="shared" si="3"/>
      </c>
      <c r="C48" s="17">
        <f t="shared" si="4"/>
      </c>
      <c r="D48" s="17">
        <f t="shared" si="0"/>
      </c>
      <c r="E48" s="17">
        <f t="shared" si="1"/>
      </c>
      <c r="F48" s="17">
        <f t="shared" si="5"/>
      </c>
      <c r="G48" s="17">
        <f t="shared" si="2"/>
      </c>
    </row>
    <row r="49" spans="2:7" ht="14.25">
      <c r="B49" s="16">
        <f t="shared" si="3"/>
      </c>
      <c r="C49" s="17">
        <f t="shared" si="4"/>
      </c>
      <c r="D49" s="17">
        <f t="shared" si="0"/>
      </c>
      <c r="E49" s="17">
        <f t="shared" si="1"/>
      </c>
      <c r="F49" s="17">
        <f t="shared" si="5"/>
      </c>
      <c r="G49" s="17">
        <f t="shared" si="2"/>
      </c>
    </row>
    <row r="50" spans="2:7" ht="14.25">
      <c r="B50" s="16">
        <f t="shared" si="3"/>
      </c>
      <c r="C50" s="17">
        <f t="shared" si="4"/>
      </c>
      <c r="D50" s="17">
        <f t="shared" si="0"/>
      </c>
      <c r="E50" s="17">
        <f t="shared" si="1"/>
      </c>
      <c r="F50" s="17">
        <f t="shared" si="5"/>
      </c>
      <c r="G50" s="17">
        <f t="shared" si="2"/>
      </c>
    </row>
    <row r="51" spans="2:7" ht="14.25">
      <c r="B51" s="16">
        <f t="shared" si="3"/>
      </c>
      <c r="C51" s="17">
        <f t="shared" si="4"/>
      </c>
      <c r="D51" s="17">
        <f t="shared" si="0"/>
      </c>
      <c r="E51" s="17">
        <f t="shared" si="1"/>
      </c>
      <c r="F51" s="17">
        <f t="shared" si="5"/>
      </c>
      <c r="G51" s="17">
        <f t="shared" si="2"/>
      </c>
    </row>
    <row r="52" spans="2:7" ht="14.25">
      <c r="B52" s="16">
        <f t="shared" si="3"/>
      </c>
      <c r="C52" s="17">
        <f t="shared" si="4"/>
      </c>
      <c r="D52" s="17">
        <f t="shared" si="0"/>
      </c>
      <c r="E52" s="17">
        <f t="shared" si="1"/>
      </c>
      <c r="F52" s="17">
        <f t="shared" si="5"/>
      </c>
      <c r="G52" s="17">
        <f t="shared" si="2"/>
      </c>
    </row>
    <row r="53" spans="2:7" ht="14.25">
      <c r="B53" s="16">
        <f t="shared" si="3"/>
      </c>
      <c r="C53" s="17">
        <f t="shared" si="4"/>
      </c>
      <c r="D53" s="17">
        <f t="shared" si="0"/>
      </c>
      <c r="E53" s="17">
        <f t="shared" si="1"/>
      </c>
      <c r="F53" s="17">
        <f t="shared" si="5"/>
      </c>
      <c r="G53" s="17">
        <f t="shared" si="2"/>
      </c>
    </row>
    <row r="54" spans="2:7" ht="14.25">
      <c r="B54" s="16">
        <f t="shared" si="3"/>
      </c>
      <c r="C54" s="17">
        <f t="shared" si="4"/>
      </c>
      <c r="D54" s="17">
        <f t="shared" si="0"/>
      </c>
      <c r="E54" s="17">
        <f t="shared" si="1"/>
      </c>
      <c r="F54" s="17">
        <f t="shared" si="5"/>
      </c>
      <c r="G54" s="17">
        <f t="shared" si="2"/>
      </c>
    </row>
    <row r="55" spans="2:7" ht="14.25">
      <c r="B55" s="16">
        <f t="shared" si="3"/>
      </c>
      <c r="C55" s="17">
        <f t="shared" si="4"/>
      </c>
      <c r="D55" s="17">
        <f t="shared" si="0"/>
      </c>
      <c r="E55" s="17">
        <f t="shared" si="1"/>
      </c>
      <c r="F55" s="17">
        <f t="shared" si="5"/>
      </c>
      <c r="G55" s="17">
        <f t="shared" si="2"/>
      </c>
    </row>
    <row r="56" spans="2:7" ht="14.25">
      <c r="B56" s="16">
        <f t="shared" si="3"/>
      </c>
      <c r="C56" s="17">
        <f t="shared" si="4"/>
      </c>
      <c r="D56" s="17">
        <f t="shared" si="0"/>
      </c>
      <c r="E56" s="17">
        <f t="shared" si="1"/>
      </c>
      <c r="F56" s="17">
        <f t="shared" si="5"/>
      </c>
      <c r="G56" s="17">
        <f t="shared" si="2"/>
      </c>
    </row>
    <row r="57" spans="2:7" ht="14.25">
      <c r="B57" s="16">
        <f t="shared" si="3"/>
      </c>
      <c r="C57" s="17">
        <f t="shared" si="4"/>
      </c>
      <c r="D57" s="17">
        <f t="shared" si="0"/>
      </c>
      <c r="E57" s="17">
        <f t="shared" si="1"/>
      </c>
      <c r="F57" s="17">
        <f t="shared" si="5"/>
      </c>
      <c r="G57" s="17">
        <f t="shared" si="2"/>
      </c>
    </row>
    <row r="58" spans="2:7" ht="14.25">
      <c r="B58" s="16">
        <f t="shared" si="3"/>
      </c>
      <c r="C58" s="17">
        <f t="shared" si="4"/>
      </c>
      <c r="D58" s="17">
        <f t="shared" si="0"/>
      </c>
      <c r="E58" s="17">
        <f t="shared" si="1"/>
      </c>
      <c r="F58" s="17">
        <f t="shared" si="5"/>
      </c>
      <c r="G58" s="17">
        <f t="shared" si="2"/>
      </c>
    </row>
    <row r="59" spans="2:7" ht="14.25">
      <c r="B59" s="16">
        <f t="shared" si="3"/>
      </c>
      <c r="C59" s="17">
        <f t="shared" si="4"/>
      </c>
      <c r="D59" s="17">
        <f t="shared" si="0"/>
      </c>
      <c r="E59" s="17">
        <f t="shared" si="1"/>
      </c>
      <c r="F59" s="17">
        <f t="shared" si="5"/>
      </c>
      <c r="G59" s="17">
        <f t="shared" si="2"/>
      </c>
    </row>
    <row r="60" spans="2:7" ht="14.25">
      <c r="B60" s="16">
        <f t="shared" si="3"/>
      </c>
      <c r="C60" s="17">
        <f t="shared" si="4"/>
      </c>
      <c r="D60" s="17">
        <f t="shared" si="0"/>
      </c>
      <c r="E60" s="17">
        <f t="shared" si="1"/>
      </c>
      <c r="F60" s="17">
        <f t="shared" si="5"/>
      </c>
      <c r="G60" s="17">
        <f t="shared" si="2"/>
      </c>
    </row>
    <row r="61" spans="2:7" ht="14.25">
      <c r="B61" s="16">
        <f t="shared" si="3"/>
      </c>
      <c r="C61" s="17">
        <f t="shared" si="4"/>
      </c>
      <c r="D61" s="17">
        <f t="shared" si="0"/>
      </c>
      <c r="E61" s="17">
        <f t="shared" si="1"/>
      </c>
      <c r="F61" s="17">
        <f t="shared" si="5"/>
      </c>
      <c r="G61" s="17">
        <f t="shared" si="2"/>
      </c>
    </row>
    <row r="62" spans="2:7" ht="14.25">
      <c r="B62" s="16">
        <f t="shared" si="3"/>
      </c>
      <c r="C62" s="17">
        <f t="shared" si="4"/>
      </c>
      <c r="D62" s="17">
        <f t="shared" si="0"/>
      </c>
      <c r="E62" s="17">
        <f t="shared" si="1"/>
      </c>
      <c r="F62" s="17">
        <f t="shared" si="5"/>
      </c>
      <c r="G62" s="17">
        <f t="shared" si="2"/>
      </c>
    </row>
    <row r="63" spans="2:7" ht="14.25">
      <c r="B63" s="16">
        <f t="shared" si="3"/>
      </c>
      <c r="C63" s="17">
        <f t="shared" si="4"/>
      </c>
      <c r="D63" s="17">
        <f t="shared" si="0"/>
      </c>
      <c r="E63" s="17">
        <f t="shared" si="1"/>
      </c>
      <c r="F63" s="17">
        <f t="shared" si="5"/>
      </c>
      <c r="G63" s="17">
        <f t="shared" si="2"/>
      </c>
    </row>
    <row r="64" spans="2:7" ht="14.25">
      <c r="B64" s="16">
        <f t="shared" si="3"/>
      </c>
      <c r="C64" s="17">
        <f t="shared" si="4"/>
      </c>
      <c r="D64" s="17">
        <f t="shared" si="0"/>
      </c>
      <c r="E64" s="17">
        <f t="shared" si="1"/>
      </c>
      <c r="F64" s="17">
        <f t="shared" si="5"/>
      </c>
      <c r="G64" s="17">
        <f t="shared" si="2"/>
      </c>
    </row>
    <row r="65" spans="2:7" ht="14.25">
      <c r="B65" s="16">
        <f t="shared" si="3"/>
      </c>
      <c r="C65" s="17">
        <f t="shared" si="4"/>
      </c>
      <c r="D65" s="17">
        <f t="shared" si="0"/>
      </c>
      <c r="E65" s="17">
        <f t="shared" si="1"/>
      </c>
      <c r="F65" s="17">
        <f t="shared" si="5"/>
      </c>
      <c r="G65" s="17">
        <f t="shared" si="2"/>
      </c>
    </row>
    <row r="66" spans="2:7" ht="14.25">
      <c r="B66" s="16">
        <f t="shared" si="3"/>
      </c>
      <c r="C66" s="17">
        <f t="shared" si="4"/>
      </c>
      <c r="D66" s="17">
        <f t="shared" si="0"/>
      </c>
      <c r="E66" s="17">
        <f t="shared" si="1"/>
      </c>
      <c r="F66" s="17">
        <f t="shared" si="5"/>
      </c>
      <c r="G66" s="17">
        <f t="shared" si="2"/>
      </c>
    </row>
    <row r="67" spans="2:7" ht="14.25">
      <c r="B67" s="16">
        <f t="shared" si="3"/>
      </c>
      <c r="C67" s="17">
        <f t="shared" si="4"/>
      </c>
      <c r="D67" s="17">
        <f t="shared" si="0"/>
      </c>
      <c r="E67" s="17">
        <f t="shared" si="1"/>
      </c>
      <c r="F67" s="17">
        <f t="shared" si="5"/>
      </c>
      <c r="G67" s="17">
        <f t="shared" si="2"/>
      </c>
    </row>
    <row r="68" spans="2:7" ht="14.25">
      <c r="B68" s="16">
        <f t="shared" si="3"/>
      </c>
      <c r="C68" s="17">
        <f t="shared" si="4"/>
      </c>
      <c r="D68" s="17">
        <f t="shared" si="0"/>
      </c>
      <c r="E68" s="17">
        <f t="shared" si="1"/>
      </c>
      <c r="F68" s="17">
        <f t="shared" si="5"/>
      </c>
      <c r="G68" s="17">
        <f t="shared" si="2"/>
      </c>
    </row>
    <row r="69" spans="2:7" ht="14.25">
      <c r="B69" s="16">
        <f t="shared" si="3"/>
      </c>
      <c r="C69" s="17">
        <f t="shared" si="4"/>
      </c>
      <c r="D69" s="17">
        <f t="shared" si="0"/>
      </c>
      <c r="E69" s="17">
        <f t="shared" si="1"/>
      </c>
      <c r="F69" s="17">
        <f t="shared" si="5"/>
      </c>
      <c r="G69" s="17">
        <f t="shared" si="2"/>
      </c>
    </row>
    <row r="70" spans="2:7" ht="14.25">
      <c r="B70" s="16">
        <f t="shared" si="3"/>
      </c>
      <c r="C70" s="17">
        <f t="shared" si="4"/>
      </c>
      <c r="D70" s="17">
        <f t="shared" si="0"/>
      </c>
      <c r="E70" s="17">
        <f t="shared" si="1"/>
      </c>
      <c r="F70" s="17">
        <f t="shared" si="5"/>
      </c>
      <c r="G70" s="17">
        <f t="shared" si="2"/>
      </c>
    </row>
    <row r="71" spans="2:7" ht="14.25">
      <c r="B71" s="16">
        <f t="shared" si="3"/>
      </c>
      <c r="C71" s="17">
        <f t="shared" si="4"/>
      </c>
      <c r="D71" s="17">
        <f t="shared" si="0"/>
      </c>
      <c r="E71" s="17">
        <f t="shared" si="1"/>
      </c>
      <c r="F71" s="17">
        <f t="shared" si="5"/>
      </c>
      <c r="G71" s="17">
        <f t="shared" si="2"/>
      </c>
    </row>
    <row r="72" spans="2:7" ht="14.25">
      <c r="B72" s="16">
        <f t="shared" si="3"/>
      </c>
      <c r="C72" s="17">
        <f t="shared" si="4"/>
      </c>
      <c r="D72" s="17">
        <f t="shared" si="0"/>
      </c>
      <c r="E72" s="17">
        <f t="shared" si="1"/>
      </c>
      <c r="F72" s="17">
        <f t="shared" si="5"/>
      </c>
      <c r="G72" s="17">
        <f t="shared" si="2"/>
      </c>
    </row>
    <row r="73" spans="2:7" ht="14.25">
      <c r="B73" s="16">
        <f t="shared" si="3"/>
      </c>
      <c r="C73" s="17">
        <f t="shared" si="4"/>
      </c>
      <c r="D73" s="17">
        <f aca="true" t="shared" si="6" ref="D73:D136">IF(B73="","",Greiðsla)</f>
      </c>
      <c r="E73" s="17">
        <f aca="true" t="shared" si="7" ref="E73:E136">IF(B73="","",C73*Vextir/12)</f>
      </c>
      <c r="F73" s="17">
        <f t="shared" si="5"/>
      </c>
      <c r="G73" s="17">
        <f aca="true" t="shared" si="8" ref="G73:G136">IF(B73="","",C73-D73)</f>
      </c>
    </row>
    <row r="74" spans="2:7" ht="14.25">
      <c r="B74" s="16">
        <f aca="true" t="shared" si="9" ref="B74:B137">IF(OR(B73="",B73=Fj.afborgana),"",B73+1)</f>
      </c>
      <c r="C74" s="17">
        <f aca="true" t="shared" si="10" ref="C74:C137">IF(B74="","",G73)</f>
      </c>
      <c r="D74" s="17">
        <f t="shared" si="6"/>
      </c>
      <c r="E74" s="17">
        <f t="shared" si="7"/>
      </c>
      <c r="F74" s="17">
        <f aca="true" t="shared" si="11" ref="F74:F137">IF(D74="","",D74+E74)</f>
      </c>
      <c r="G74" s="17">
        <f t="shared" si="8"/>
      </c>
    </row>
    <row r="75" spans="2:7" ht="14.25">
      <c r="B75" s="16">
        <f t="shared" si="9"/>
      </c>
      <c r="C75" s="17">
        <f t="shared" si="10"/>
      </c>
      <c r="D75" s="17">
        <f t="shared" si="6"/>
      </c>
      <c r="E75" s="17">
        <f t="shared" si="7"/>
      </c>
      <c r="F75" s="17">
        <f t="shared" si="11"/>
      </c>
      <c r="G75" s="17">
        <f t="shared" si="8"/>
      </c>
    </row>
    <row r="76" spans="2:7" ht="14.25">
      <c r="B76" s="16">
        <f t="shared" si="9"/>
      </c>
      <c r="C76" s="17">
        <f t="shared" si="10"/>
      </c>
      <c r="D76" s="17">
        <f t="shared" si="6"/>
      </c>
      <c r="E76" s="17">
        <f t="shared" si="7"/>
      </c>
      <c r="F76" s="17">
        <f t="shared" si="11"/>
      </c>
      <c r="G76" s="17">
        <f t="shared" si="8"/>
      </c>
    </row>
    <row r="77" spans="2:7" ht="14.25">
      <c r="B77" s="16">
        <f t="shared" si="9"/>
      </c>
      <c r="C77" s="17">
        <f t="shared" si="10"/>
      </c>
      <c r="D77" s="17">
        <f t="shared" si="6"/>
      </c>
      <c r="E77" s="17">
        <f t="shared" si="7"/>
      </c>
      <c r="F77" s="17">
        <f t="shared" si="11"/>
      </c>
      <c r="G77" s="17">
        <f t="shared" si="8"/>
      </c>
    </row>
    <row r="78" spans="2:7" ht="14.25">
      <c r="B78" s="16">
        <f t="shared" si="9"/>
      </c>
      <c r="C78" s="17">
        <f t="shared" si="10"/>
      </c>
      <c r="D78" s="17">
        <f t="shared" si="6"/>
      </c>
      <c r="E78" s="17">
        <f t="shared" si="7"/>
      </c>
      <c r="F78" s="17">
        <f t="shared" si="11"/>
      </c>
      <c r="G78" s="17">
        <f t="shared" si="8"/>
      </c>
    </row>
    <row r="79" spans="2:7" ht="14.25">
      <c r="B79" s="16">
        <f t="shared" si="9"/>
      </c>
      <c r="C79" s="17">
        <f t="shared" si="10"/>
      </c>
      <c r="D79" s="17">
        <f t="shared" si="6"/>
      </c>
      <c r="E79" s="17">
        <f t="shared" si="7"/>
      </c>
      <c r="F79" s="17">
        <f t="shared" si="11"/>
      </c>
      <c r="G79" s="17">
        <f t="shared" si="8"/>
      </c>
    </row>
    <row r="80" spans="2:7" ht="14.25">
      <c r="B80" s="16">
        <f t="shared" si="9"/>
      </c>
      <c r="C80" s="17">
        <f t="shared" si="10"/>
      </c>
      <c r="D80" s="17">
        <f t="shared" si="6"/>
      </c>
      <c r="E80" s="17">
        <f t="shared" si="7"/>
      </c>
      <c r="F80" s="17">
        <f t="shared" si="11"/>
      </c>
      <c r="G80" s="17">
        <f t="shared" si="8"/>
      </c>
    </row>
    <row r="81" spans="2:7" ht="14.25">
      <c r="B81" s="16">
        <f t="shared" si="9"/>
      </c>
      <c r="C81" s="17">
        <f t="shared" si="10"/>
      </c>
      <c r="D81" s="17">
        <f t="shared" si="6"/>
      </c>
      <c r="E81" s="17">
        <f t="shared" si="7"/>
      </c>
      <c r="F81" s="17">
        <f t="shared" si="11"/>
      </c>
      <c r="G81" s="17">
        <f t="shared" si="8"/>
      </c>
    </row>
    <row r="82" spans="2:7" ht="14.25">
      <c r="B82" s="16">
        <f t="shared" si="9"/>
      </c>
      <c r="C82" s="17">
        <f t="shared" si="10"/>
      </c>
      <c r="D82" s="17">
        <f t="shared" si="6"/>
      </c>
      <c r="E82" s="17">
        <f t="shared" si="7"/>
      </c>
      <c r="F82" s="17">
        <f t="shared" si="11"/>
      </c>
      <c r="G82" s="17">
        <f t="shared" si="8"/>
      </c>
    </row>
    <row r="83" spans="2:7" ht="14.25">
      <c r="B83" s="16">
        <f t="shared" si="9"/>
      </c>
      <c r="C83" s="17">
        <f t="shared" si="10"/>
      </c>
      <c r="D83" s="17">
        <f t="shared" si="6"/>
      </c>
      <c r="E83" s="17">
        <f t="shared" si="7"/>
      </c>
      <c r="F83" s="17">
        <f t="shared" si="11"/>
      </c>
      <c r="G83" s="17">
        <f t="shared" si="8"/>
      </c>
    </row>
    <row r="84" spans="2:7" ht="14.25">
      <c r="B84" s="16">
        <f t="shared" si="9"/>
      </c>
      <c r="C84" s="17">
        <f t="shared" si="10"/>
      </c>
      <c r="D84" s="17">
        <f t="shared" si="6"/>
      </c>
      <c r="E84" s="17">
        <f t="shared" si="7"/>
      </c>
      <c r="F84" s="17">
        <f t="shared" si="11"/>
      </c>
      <c r="G84" s="17">
        <f t="shared" si="8"/>
      </c>
    </row>
    <row r="85" spans="2:7" ht="14.25">
      <c r="B85" s="16">
        <f t="shared" si="9"/>
      </c>
      <c r="C85" s="17">
        <f t="shared" si="10"/>
      </c>
      <c r="D85" s="17">
        <f t="shared" si="6"/>
      </c>
      <c r="E85" s="17">
        <f t="shared" si="7"/>
      </c>
      <c r="F85" s="17">
        <f t="shared" si="11"/>
      </c>
      <c r="G85" s="17">
        <f t="shared" si="8"/>
      </c>
    </row>
    <row r="86" spans="2:7" ht="14.25">
      <c r="B86" s="16">
        <f t="shared" si="9"/>
      </c>
      <c r="C86" s="17">
        <f t="shared" si="10"/>
      </c>
      <c r="D86" s="17">
        <f t="shared" si="6"/>
      </c>
      <c r="E86" s="17">
        <f t="shared" si="7"/>
      </c>
      <c r="F86" s="17">
        <f t="shared" si="11"/>
      </c>
      <c r="G86" s="17">
        <f t="shared" si="8"/>
      </c>
    </row>
    <row r="87" spans="2:7" ht="14.25">
      <c r="B87" s="16">
        <f t="shared" si="9"/>
      </c>
      <c r="C87" s="17">
        <f t="shared" si="10"/>
      </c>
      <c r="D87" s="17">
        <f t="shared" si="6"/>
      </c>
      <c r="E87" s="17">
        <f t="shared" si="7"/>
      </c>
      <c r="F87" s="17">
        <f t="shared" si="11"/>
      </c>
      <c r="G87" s="17">
        <f t="shared" si="8"/>
      </c>
    </row>
    <row r="88" spans="2:7" ht="14.25">
      <c r="B88" s="16">
        <f t="shared" si="9"/>
      </c>
      <c r="C88" s="17">
        <f t="shared" si="10"/>
      </c>
      <c r="D88" s="17">
        <f t="shared" si="6"/>
      </c>
      <c r="E88" s="17">
        <f t="shared" si="7"/>
      </c>
      <c r="F88" s="17">
        <f t="shared" si="11"/>
      </c>
      <c r="G88" s="17">
        <f t="shared" si="8"/>
      </c>
    </row>
    <row r="89" spans="2:7" ht="14.25">
      <c r="B89" s="16">
        <f t="shared" si="9"/>
      </c>
      <c r="C89" s="17">
        <f t="shared" si="10"/>
      </c>
      <c r="D89" s="17">
        <f t="shared" si="6"/>
      </c>
      <c r="E89" s="17">
        <f t="shared" si="7"/>
      </c>
      <c r="F89" s="17">
        <f t="shared" si="11"/>
      </c>
      <c r="G89" s="17">
        <f t="shared" si="8"/>
      </c>
    </row>
    <row r="90" spans="2:7" ht="14.25">
      <c r="B90" s="16">
        <f t="shared" si="9"/>
      </c>
      <c r="C90" s="17">
        <f t="shared" si="10"/>
      </c>
      <c r="D90" s="17">
        <f t="shared" si="6"/>
      </c>
      <c r="E90" s="17">
        <f t="shared" si="7"/>
      </c>
      <c r="F90" s="17">
        <f t="shared" si="11"/>
      </c>
      <c r="G90" s="17">
        <f t="shared" si="8"/>
      </c>
    </row>
    <row r="91" spans="2:7" ht="14.25">
      <c r="B91" s="16">
        <f t="shared" si="9"/>
      </c>
      <c r="C91" s="17">
        <f t="shared" si="10"/>
      </c>
      <c r="D91" s="17">
        <f t="shared" si="6"/>
      </c>
      <c r="E91" s="17">
        <f t="shared" si="7"/>
      </c>
      <c r="F91" s="17">
        <f t="shared" si="11"/>
      </c>
      <c r="G91" s="17">
        <f t="shared" si="8"/>
      </c>
    </row>
    <row r="92" spans="2:7" ht="14.25">
      <c r="B92" s="16">
        <f t="shared" si="9"/>
      </c>
      <c r="C92" s="17">
        <f t="shared" si="10"/>
      </c>
      <c r="D92" s="17">
        <f t="shared" si="6"/>
      </c>
      <c r="E92" s="17">
        <f t="shared" si="7"/>
      </c>
      <c r="F92" s="17">
        <f t="shared" si="11"/>
      </c>
      <c r="G92" s="17">
        <f t="shared" si="8"/>
      </c>
    </row>
    <row r="93" spans="2:7" ht="14.25">
      <c r="B93" s="16">
        <f t="shared" si="9"/>
      </c>
      <c r="C93" s="17">
        <f t="shared" si="10"/>
      </c>
      <c r="D93" s="17">
        <f t="shared" si="6"/>
      </c>
      <c r="E93" s="17">
        <f t="shared" si="7"/>
      </c>
      <c r="F93" s="17">
        <f t="shared" si="11"/>
      </c>
      <c r="G93" s="17">
        <f t="shared" si="8"/>
      </c>
    </row>
    <row r="94" spans="2:7" ht="14.25">
      <c r="B94" s="16">
        <f t="shared" si="9"/>
      </c>
      <c r="C94" s="17">
        <f t="shared" si="10"/>
      </c>
      <c r="D94" s="17">
        <f t="shared" si="6"/>
      </c>
      <c r="E94" s="17">
        <f t="shared" si="7"/>
      </c>
      <c r="F94" s="17">
        <f t="shared" si="11"/>
      </c>
      <c r="G94" s="17">
        <f t="shared" si="8"/>
      </c>
    </row>
    <row r="95" spans="2:7" ht="14.25">
      <c r="B95" s="16">
        <f t="shared" si="9"/>
      </c>
      <c r="C95" s="17">
        <f t="shared" si="10"/>
      </c>
      <c r="D95" s="17">
        <f t="shared" si="6"/>
      </c>
      <c r="E95" s="17">
        <f t="shared" si="7"/>
      </c>
      <c r="F95" s="17">
        <f t="shared" si="11"/>
      </c>
      <c r="G95" s="17">
        <f t="shared" si="8"/>
      </c>
    </row>
    <row r="96" spans="2:7" ht="14.25">
      <c r="B96" s="16">
        <f t="shared" si="9"/>
      </c>
      <c r="C96" s="17">
        <f t="shared" si="10"/>
      </c>
      <c r="D96" s="17">
        <f t="shared" si="6"/>
      </c>
      <c r="E96" s="17">
        <f t="shared" si="7"/>
      </c>
      <c r="F96" s="17">
        <f t="shared" si="11"/>
      </c>
      <c r="G96" s="17">
        <f t="shared" si="8"/>
      </c>
    </row>
    <row r="97" spans="2:7" ht="14.25">
      <c r="B97" s="16">
        <f t="shared" si="9"/>
      </c>
      <c r="C97" s="17">
        <f t="shared" si="10"/>
      </c>
      <c r="D97" s="17">
        <f t="shared" si="6"/>
      </c>
      <c r="E97" s="17">
        <f t="shared" si="7"/>
      </c>
      <c r="F97" s="17">
        <f t="shared" si="11"/>
      </c>
      <c r="G97" s="17">
        <f t="shared" si="8"/>
      </c>
    </row>
    <row r="98" spans="2:7" ht="14.25">
      <c r="B98" s="16">
        <f t="shared" si="9"/>
      </c>
      <c r="C98" s="17">
        <f t="shared" si="10"/>
      </c>
      <c r="D98" s="17">
        <f t="shared" si="6"/>
      </c>
      <c r="E98" s="17">
        <f t="shared" si="7"/>
      </c>
      <c r="F98" s="17">
        <f t="shared" si="11"/>
      </c>
      <c r="G98" s="17">
        <f t="shared" si="8"/>
      </c>
    </row>
    <row r="99" spans="2:7" ht="14.25">
      <c r="B99" s="16">
        <f t="shared" si="9"/>
      </c>
      <c r="C99" s="17">
        <f t="shared" si="10"/>
      </c>
      <c r="D99" s="17">
        <f t="shared" si="6"/>
      </c>
      <c r="E99" s="17">
        <f t="shared" si="7"/>
      </c>
      <c r="F99" s="17">
        <f t="shared" si="11"/>
      </c>
      <c r="G99" s="17">
        <f t="shared" si="8"/>
      </c>
    </row>
    <row r="100" spans="2:7" ht="14.25">
      <c r="B100" s="16">
        <f t="shared" si="9"/>
      </c>
      <c r="C100" s="17">
        <f t="shared" si="10"/>
      </c>
      <c r="D100" s="17">
        <f t="shared" si="6"/>
      </c>
      <c r="E100" s="17">
        <f t="shared" si="7"/>
      </c>
      <c r="F100" s="17">
        <f t="shared" si="11"/>
      </c>
      <c r="G100" s="17">
        <f t="shared" si="8"/>
      </c>
    </row>
    <row r="101" spans="2:7" ht="14.25">
      <c r="B101" s="16">
        <f t="shared" si="9"/>
      </c>
      <c r="C101" s="17">
        <f t="shared" si="10"/>
      </c>
      <c r="D101" s="17">
        <f t="shared" si="6"/>
      </c>
      <c r="E101" s="17">
        <f t="shared" si="7"/>
      </c>
      <c r="F101" s="17">
        <f t="shared" si="11"/>
      </c>
      <c r="G101" s="17">
        <f t="shared" si="8"/>
      </c>
    </row>
    <row r="102" spans="2:7" ht="14.25">
      <c r="B102" s="16">
        <f t="shared" si="9"/>
      </c>
      <c r="C102" s="17">
        <f t="shared" si="10"/>
      </c>
      <c r="D102" s="17">
        <f t="shared" si="6"/>
      </c>
      <c r="E102" s="17">
        <f t="shared" si="7"/>
      </c>
      <c r="F102" s="17">
        <f t="shared" si="11"/>
      </c>
      <c r="G102" s="17">
        <f t="shared" si="8"/>
      </c>
    </row>
    <row r="103" spans="2:7" ht="14.25">
      <c r="B103" s="16">
        <f t="shared" si="9"/>
      </c>
      <c r="C103" s="17">
        <f t="shared" si="10"/>
      </c>
      <c r="D103" s="17">
        <f t="shared" si="6"/>
      </c>
      <c r="E103" s="17">
        <f t="shared" si="7"/>
      </c>
      <c r="F103" s="17">
        <f t="shared" si="11"/>
      </c>
      <c r="G103" s="17">
        <f t="shared" si="8"/>
      </c>
    </row>
    <row r="104" spans="2:7" ht="14.25">
      <c r="B104" s="16">
        <f t="shared" si="9"/>
      </c>
      <c r="C104" s="17">
        <f t="shared" si="10"/>
      </c>
      <c r="D104" s="17">
        <f t="shared" si="6"/>
      </c>
      <c r="E104" s="17">
        <f t="shared" si="7"/>
      </c>
      <c r="F104" s="17">
        <f t="shared" si="11"/>
      </c>
      <c r="G104" s="17">
        <f t="shared" si="8"/>
      </c>
    </row>
    <row r="105" spans="2:7" ht="14.25">
      <c r="B105" s="16">
        <f t="shared" si="9"/>
      </c>
      <c r="C105" s="17">
        <f t="shared" si="10"/>
      </c>
      <c r="D105" s="17">
        <f t="shared" si="6"/>
      </c>
      <c r="E105" s="17">
        <f t="shared" si="7"/>
      </c>
      <c r="F105" s="17">
        <f t="shared" si="11"/>
      </c>
      <c r="G105" s="17">
        <f t="shared" si="8"/>
      </c>
    </row>
    <row r="106" spans="2:7" ht="14.25">
      <c r="B106" s="16">
        <f t="shared" si="9"/>
      </c>
      <c r="C106" s="17">
        <f t="shared" si="10"/>
      </c>
      <c r="D106" s="17">
        <f t="shared" si="6"/>
      </c>
      <c r="E106" s="17">
        <f t="shared" si="7"/>
      </c>
      <c r="F106" s="17">
        <f t="shared" si="11"/>
      </c>
      <c r="G106" s="17">
        <f t="shared" si="8"/>
      </c>
    </row>
    <row r="107" spans="2:7" ht="14.25">
      <c r="B107" s="16">
        <f t="shared" si="9"/>
      </c>
      <c r="C107" s="17">
        <f t="shared" si="10"/>
      </c>
      <c r="D107" s="17">
        <f t="shared" si="6"/>
      </c>
      <c r="E107" s="17">
        <f t="shared" si="7"/>
      </c>
      <c r="F107" s="17">
        <f t="shared" si="11"/>
      </c>
      <c r="G107" s="17">
        <f t="shared" si="8"/>
      </c>
    </row>
    <row r="108" spans="2:7" ht="14.25">
      <c r="B108" s="16">
        <f t="shared" si="9"/>
      </c>
      <c r="C108" s="17">
        <f t="shared" si="10"/>
      </c>
      <c r="D108" s="17">
        <f t="shared" si="6"/>
      </c>
      <c r="E108" s="17">
        <f t="shared" si="7"/>
      </c>
      <c r="F108" s="17">
        <f t="shared" si="11"/>
      </c>
      <c r="G108" s="17">
        <f t="shared" si="8"/>
      </c>
    </row>
    <row r="109" spans="2:7" ht="14.25">
      <c r="B109" s="16">
        <f t="shared" si="9"/>
      </c>
      <c r="C109" s="17">
        <f t="shared" si="10"/>
      </c>
      <c r="D109" s="17">
        <f t="shared" si="6"/>
      </c>
      <c r="E109" s="17">
        <f t="shared" si="7"/>
      </c>
      <c r="F109" s="17">
        <f t="shared" si="11"/>
      </c>
      <c r="G109" s="17">
        <f t="shared" si="8"/>
      </c>
    </row>
    <row r="110" spans="2:7" ht="14.25">
      <c r="B110" s="16">
        <f t="shared" si="9"/>
      </c>
      <c r="C110" s="17">
        <f t="shared" si="10"/>
      </c>
      <c r="D110" s="17">
        <f t="shared" si="6"/>
      </c>
      <c r="E110" s="17">
        <f t="shared" si="7"/>
      </c>
      <c r="F110" s="17">
        <f t="shared" si="11"/>
      </c>
      <c r="G110" s="17">
        <f t="shared" si="8"/>
      </c>
    </row>
    <row r="111" spans="2:7" ht="14.25">
      <c r="B111" s="16">
        <f t="shared" si="9"/>
      </c>
      <c r="C111" s="17">
        <f t="shared" si="10"/>
      </c>
      <c r="D111" s="17">
        <f t="shared" si="6"/>
      </c>
      <c r="E111" s="17">
        <f t="shared" si="7"/>
      </c>
      <c r="F111" s="17">
        <f t="shared" si="11"/>
      </c>
      <c r="G111" s="17">
        <f t="shared" si="8"/>
      </c>
    </row>
    <row r="112" spans="2:7" ht="14.25">
      <c r="B112" s="16">
        <f t="shared" si="9"/>
      </c>
      <c r="C112" s="17">
        <f t="shared" si="10"/>
      </c>
      <c r="D112" s="17">
        <f t="shared" si="6"/>
      </c>
      <c r="E112" s="17">
        <f t="shared" si="7"/>
      </c>
      <c r="F112" s="17">
        <f t="shared" si="11"/>
      </c>
      <c r="G112" s="17">
        <f t="shared" si="8"/>
      </c>
    </row>
    <row r="113" spans="2:7" ht="14.25">
      <c r="B113" s="16">
        <f t="shared" si="9"/>
      </c>
      <c r="C113" s="17">
        <f t="shared" si="10"/>
      </c>
      <c r="D113" s="17">
        <f t="shared" si="6"/>
      </c>
      <c r="E113" s="17">
        <f t="shared" si="7"/>
      </c>
      <c r="F113" s="17">
        <f t="shared" si="11"/>
      </c>
      <c r="G113" s="17">
        <f t="shared" si="8"/>
      </c>
    </row>
    <row r="114" spans="2:7" ht="14.25">
      <c r="B114" s="16">
        <f t="shared" si="9"/>
      </c>
      <c r="C114" s="17">
        <f t="shared" si="10"/>
      </c>
      <c r="D114" s="17">
        <f t="shared" si="6"/>
      </c>
      <c r="E114" s="17">
        <f t="shared" si="7"/>
      </c>
      <c r="F114" s="17">
        <f t="shared" si="11"/>
      </c>
      <c r="G114" s="17">
        <f t="shared" si="8"/>
      </c>
    </row>
    <row r="115" spans="2:7" ht="14.25">
      <c r="B115" s="16">
        <f t="shared" si="9"/>
      </c>
      <c r="C115" s="17">
        <f t="shared" si="10"/>
      </c>
      <c r="D115" s="17">
        <f t="shared" si="6"/>
      </c>
      <c r="E115" s="17">
        <f t="shared" si="7"/>
      </c>
      <c r="F115" s="17">
        <f t="shared" si="11"/>
      </c>
      <c r="G115" s="17">
        <f t="shared" si="8"/>
      </c>
    </row>
    <row r="116" spans="2:7" ht="14.25">
      <c r="B116" s="16">
        <f t="shared" si="9"/>
      </c>
      <c r="C116" s="17">
        <f t="shared" si="10"/>
      </c>
      <c r="D116" s="17">
        <f t="shared" si="6"/>
      </c>
      <c r="E116" s="17">
        <f t="shared" si="7"/>
      </c>
      <c r="F116" s="17">
        <f t="shared" si="11"/>
      </c>
      <c r="G116" s="17">
        <f t="shared" si="8"/>
      </c>
    </row>
    <row r="117" spans="2:7" ht="14.25">
      <c r="B117" s="16">
        <f t="shared" si="9"/>
      </c>
      <c r="C117" s="17">
        <f t="shared" si="10"/>
      </c>
      <c r="D117" s="17">
        <f t="shared" si="6"/>
      </c>
      <c r="E117" s="17">
        <f t="shared" si="7"/>
      </c>
      <c r="F117" s="17">
        <f t="shared" si="11"/>
      </c>
      <c r="G117" s="17">
        <f t="shared" si="8"/>
      </c>
    </row>
    <row r="118" spans="2:7" ht="14.25">
      <c r="B118" s="16">
        <f t="shared" si="9"/>
      </c>
      <c r="C118" s="17">
        <f t="shared" si="10"/>
      </c>
      <c r="D118" s="17">
        <f t="shared" si="6"/>
      </c>
      <c r="E118" s="17">
        <f t="shared" si="7"/>
      </c>
      <c r="F118" s="17">
        <f t="shared" si="11"/>
      </c>
      <c r="G118" s="17">
        <f t="shared" si="8"/>
      </c>
    </row>
    <row r="119" spans="2:7" ht="14.25">
      <c r="B119" s="16">
        <f t="shared" si="9"/>
      </c>
      <c r="C119" s="17">
        <f t="shared" si="10"/>
      </c>
      <c r="D119" s="17">
        <f t="shared" si="6"/>
      </c>
      <c r="E119" s="17">
        <f t="shared" si="7"/>
      </c>
      <c r="F119" s="17">
        <f t="shared" si="11"/>
      </c>
      <c r="G119" s="17">
        <f t="shared" si="8"/>
      </c>
    </row>
    <row r="120" spans="2:7" ht="14.25">
      <c r="B120" s="16">
        <f t="shared" si="9"/>
      </c>
      <c r="C120" s="17">
        <f t="shared" si="10"/>
      </c>
      <c r="D120" s="17">
        <f t="shared" si="6"/>
      </c>
      <c r="E120" s="17">
        <f t="shared" si="7"/>
      </c>
      <c r="F120" s="17">
        <f t="shared" si="11"/>
      </c>
      <c r="G120" s="17">
        <f t="shared" si="8"/>
      </c>
    </row>
    <row r="121" spans="2:7" ht="14.25">
      <c r="B121" s="16">
        <f t="shared" si="9"/>
      </c>
      <c r="C121" s="17">
        <f t="shared" si="10"/>
      </c>
      <c r="D121" s="17">
        <f t="shared" si="6"/>
      </c>
      <c r="E121" s="17">
        <f t="shared" si="7"/>
      </c>
      <c r="F121" s="17">
        <f t="shared" si="11"/>
      </c>
      <c r="G121" s="17">
        <f t="shared" si="8"/>
      </c>
    </row>
    <row r="122" spans="2:7" ht="14.25">
      <c r="B122" s="16">
        <f t="shared" si="9"/>
      </c>
      <c r="C122" s="17">
        <f t="shared" si="10"/>
      </c>
      <c r="D122" s="17">
        <f t="shared" si="6"/>
      </c>
      <c r="E122" s="17">
        <f t="shared" si="7"/>
      </c>
      <c r="F122" s="17">
        <f t="shared" si="11"/>
      </c>
      <c r="G122" s="17">
        <f t="shared" si="8"/>
      </c>
    </row>
    <row r="123" spans="2:7" ht="14.25">
      <c r="B123" s="16">
        <f t="shared" si="9"/>
      </c>
      <c r="C123" s="17">
        <f t="shared" si="10"/>
      </c>
      <c r="D123" s="17">
        <f t="shared" si="6"/>
      </c>
      <c r="E123" s="17">
        <f t="shared" si="7"/>
      </c>
      <c r="F123" s="17">
        <f t="shared" si="11"/>
      </c>
      <c r="G123" s="17">
        <f t="shared" si="8"/>
      </c>
    </row>
    <row r="124" spans="2:7" ht="14.25">
      <c r="B124" s="16">
        <f t="shared" si="9"/>
      </c>
      <c r="C124" s="17">
        <f t="shared" si="10"/>
      </c>
      <c r="D124" s="17">
        <f t="shared" si="6"/>
      </c>
      <c r="E124" s="17">
        <f t="shared" si="7"/>
      </c>
      <c r="F124" s="17">
        <f t="shared" si="11"/>
      </c>
      <c r="G124" s="17">
        <f t="shared" si="8"/>
      </c>
    </row>
    <row r="125" spans="2:7" ht="14.25">
      <c r="B125" s="16">
        <f t="shared" si="9"/>
      </c>
      <c r="C125" s="17">
        <f t="shared" si="10"/>
      </c>
      <c r="D125" s="17">
        <f t="shared" si="6"/>
      </c>
      <c r="E125" s="17">
        <f t="shared" si="7"/>
      </c>
      <c r="F125" s="17">
        <f t="shared" si="11"/>
      </c>
      <c r="G125" s="17">
        <f t="shared" si="8"/>
      </c>
    </row>
    <row r="126" spans="2:7" ht="14.25">
      <c r="B126" s="16">
        <f t="shared" si="9"/>
      </c>
      <c r="C126" s="17">
        <f t="shared" si="10"/>
      </c>
      <c r="D126" s="17">
        <f t="shared" si="6"/>
      </c>
      <c r="E126" s="17">
        <f t="shared" si="7"/>
      </c>
      <c r="F126" s="17">
        <f t="shared" si="11"/>
      </c>
      <c r="G126" s="17">
        <f t="shared" si="8"/>
      </c>
    </row>
    <row r="127" spans="2:7" ht="14.25">
      <c r="B127" s="16">
        <f t="shared" si="9"/>
      </c>
      <c r="C127" s="17">
        <f t="shared" si="10"/>
      </c>
      <c r="D127" s="17">
        <f t="shared" si="6"/>
      </c>
      <c r="E127" s="17">
        <f t="shared" si="7"/>
      </c>
      <c r="F127" s="17">
        <f t="shared" si="11"/>
      </c>
      <c r="G127" s="17">
        <f t="shared" si="8"/>
      </c>
    </row>
    <row r="128" spans="2:7" ht="14.25">
      <c r="B128" s="16">
        <f t="shared" si="9"/>
      </c>
      <c r="C128" s="17">
        <f t="shared" si="10"/>
      </c>
      <c r="D128" s="17">
        <f t="shared" si="6"/>
      </c>
      <c r="E128" s="17">
        <f t="shared" si="7"/>
      </c>
      <c r="F128" s="17">
        <f t="shared" si="11"/>
      </c>
      <c r="G128" s="17">
        <f t="shared" si="8"/>
      </c>
    </row>
    <row r="129" spans="2:7" ht="14.25">
      <c r="B129" s="16">
        <f t="shared" si="9"/>
      </c>
      <c r="C129" s="17">
        <f t="shared" si="10"/>
      </c>
      <c r="D129" s="17">
        <f t="shared" si="6"/>
      </c>
      <c r="E129" s="17">
        <f t="shared" si="7"/>
      </c>
      <c r="F129" s="17">
        <f t="shared" si="11"/>
      </c>
      <c r="G129" s="17">
        <f t="shared" si="8"/>
      </c>
    </row>
    <row r="130" spans="2:7" ht="14.25">
      <c r="B130" s="16">
        <f t="shared" si="9"/>
      </c>
      <c r="C130" s="17">
        <f t="shared" si="10"/>
      </c>
      <c r="D130" s="17">
        <f t="shared" si="6"/>
      </c>
      <c r="E130" s="17">
        <f t="shared" si="7"/>
      </c>
      <c r="F130" s="17">
        <f t="shared" si="11"/>
      </c>
      <c r="G130" s="17">
        <f t="shared" si="8"/>
      </c>
    </row>
    <row r="131" spans="2:7" ht="14.25">
      <c r="B131" s="16">
        <f t="shared" si="9"/>
      </c>
      <c r="C131" s="17">
        <f t="shared" si="10"/>
      </c>
      <c r="D131" s="17">
        <f t="shared" si="6"/>
      </c>
      <c r="E131" s="17">
        <f t="shared" si="7"/>
      </c>
      <c r="F131" s="17">
        <f t="shared" si="11"/>
      </c>
      <c r="G131" s="17">
        <f t="shared" si="8"/>
      </c>
    </row>
    <row r="132" spans="2:7" ht="14.25">
      <c r="B132" s="16">
        <f t="shared" si="9"/>
      </c>
      <c r="C132" s="17">
        <f t="shared" si="10"/>
      </c>
      <c r="D132" s="17">
        <f t="shared" si="6"/>
      </c>
      <c r="E132" s="17">
        <f t="shared" si="7"/>
      </c>
      <c r="F132" s="17">
        <f t="shared" si="11"/>
      </c>
      <c r="G132" s="17">
        <f t="shared" si="8"/>
      </c>
    </row>
    <row r="133" spans="2:7" ht="14.25">
      <c r="B133" s="16">
        <f t="shared" si="9"/>
      </c>
      <c r="C133" s="17">
        <f t="shared" si="10"/>
      </c>
      <c r="D133" s="17">
        <f t="shared" si="6"/>
      </c>
      <c r="E133" s="17">
        <f t="shared" si="7"/>
      </c>
      <c r="F133" s="17">
        <f t="shared" si="11"/>
      </c>
      <c r="G133" s="17">
        <f t="shared" si="8"/>
      </c>
    </row>
    <row r="134" spans="2:7" ht="14.25">
      <c r="B134" s="16">
        <f t="shared" si="9"/>
      </c>
      <c r="C134" s="17">
        <f t="shared" si="10"/>
      </c>
      <c r="D134" s="17">
        <f t="shared" si="6"/>
      </c>
      <c r="E134" s="17">
        <f t="shared" si="7"/>
      </c>
      <c r="F134" s="17">
        <f t="shared" si="11"/>
      </c>
      <c r="G134" s="17">
        <f t="shared" si="8"/>
      </c>
    </row>
    <row r="135" spans="2:7" ht="14.25">
      <c r="B135" s="16">
        <f t="shared" si="9"/>
      </c>
      <c r="C135" s="17">
        <f t="shared" si="10"/>
      </c>
      <c r="D135" s="17">
        <f t="shared" si="6"/>
      </c>
      <c r="E135" s="17">
        <f t="shared" si="7"/>
      </c>
      <c r="F135" s="17">
        <f t="shared" si="11"/>
      </c>
      <c r="G135" s="17">
        <f t="shared" si="8"/>
      </c>
    </row>
    <row r="136" spans="2:7" ht="14.25">
      <c r="B136" s="16">
        <f t="shared" si="9"/>
      </c>
      <c r="C136" s="17">
        <f t="shared" si="10"/>
      </c>
      <c r="D136" s="17">
        <f t="shared" si="6"/>
      </c>
      <c r="E136" s="17">
        <f t="shared" si="7"/>
      </c>
      <c r="F136" s="17">
        <f t="shared" si="11"/>
      </c>
      <c r="G136" s="17">
        <f t="shared" si="8"/>
      </c>
    </row>
    <row r="137" spans="2:7" ht="14.25">
      <c r="B137" s="16">
        <f t="shared" si="9"/>
      </c>
      <c r="C137" s="17">
        <f t="shared" si="10"/>
      </c>
      <c r="D137" s="17">
        <f aca="true" t="shared" si="12" ref="D137:D200">IF(B137="","",Greiðsla)</f>
      </c>
      <c r="E137" s="17">
        <f aca="true" t="shared" si="13" ref="E137:E200">IF(B137="","",C137*Vextir/12)</f>
      </c>
      <c r="F137" s="17">
        <f t="shared" si="11"/>
      </c>
      <c r="G137" s="17">
        <f aca="true" t="shared" si="14" ref="G137:G200">IF(B137="","",C137-D137)</f>
      </c>
    </row>
    <row r="138" spans="2:7" ht="14.25">
      <c r="B138" s="16">
        <f aca="true" t="shared" si="15" ref="B138:B201">IF(OR(B137="",B137=Fj.afborgana),"",B137+1)</f>
      </c>
      <c r="C138" s="17">
        <f aca="true" t="shared" si="16" ref="C138:C201">IF(B138="","",G137)</f>
      </c>
      <c r="D138" s="17">
        <f t="shared" si="12"/>
      </c>
      <c r="E138" s="17">
        <f t="shared" si="13"/>
      </c>
      <c r="F138" s="17">
        <f aca="true" t="shared" si="17" ref="F138:F201">IF(D138="","",D138+E138)</f>
      </c>
      <c r="G138" s="17">
        <f t="shared" si="14"/>
      </c>
    </row>
    <row r="139" spans="2:7" ht="14.25">
      <c r="B139" s="16">
        <f t="shared" si="15"/>
      </c>
      <c r="C139" s="17">
        <f t="shared" si="16"/>
      </c>
      <c r="D139" s="17">
        <f t="shared" si="12"/>
      </c>
      <c r="E139" s="17">
        <f t="shared" si="13"/>
      </c>
      <c r="F139" s="17">
        <f t="shared" si="17"/>
      </c>
      <c r="G139" s="17">
        <f t="shared" si="14"/>
      </c>
    </row>
    <row r="140" spans="2:7" ht="14.25">
      <c r="B140" s="16">
        <f t="shared" si="15"/>
      </c>
      <c r="C140" s="17">
        <f t="shared" si="16"/>
      </c>
      <c r="D140" s="17">
        <f t="shared" si="12"/>
      </c>
      <c r="E140" s="17">
        <f t="shared" si="13"/>
      </c>
      <c r="F140" s="17">
        <f t="shared" si="17"/>
      </c>
      <c r="G140" s="17">
        <f t="shared" si="14"/>
      </c>
    </row>
    <row r="141" spans="2:7" ht="14.25">
      <c r="B141" s="16">
        <f t="shared" si="15"/>
      </c>
      <c r="C141" s="17">
        <f t="shared" si="16"/>
      </c>
      <c r="D141" s="17">
        <f t="shared" si="12"/>
      </c>
      <c r="E141" s="17">
        <f t="shared" si="13"/>
      </c>
      <c r="F141" s="17">
        <f t="shared" si="17"/>
      </c>
      <c r="G141" s="17">
        <f t="shared" si="14"/>
      </c>
    </row>
    <row r="142" spans="2:7" ht="14.25">
      <c r="B142" s="16">
        <f t="shared" si="15"/>
      </c>
      <c r="C142" s="17">
        <f t="shared" si="16"/>
      </c>
      <c r="D142" s="17">
        <f t="shared" si="12"/>
      </c>
      <c r="E142" s="17">
        <f t="shared" si="13"/>
      </c>
      <c r="F142" s="17">
        <f t="shared" si="17"/>
      </c>
      <c r="G142" s="17">
        <f t="shared" si="14"/>
      </c>
    </row>
    <row r="143" spans="2:7" ht="14.25">
      <c r="B143" s="16">
        <f t="shared" si="15"/>
      </c>
      <c r="C143" s="17">
        <f t="shared" si="16"/>
      </c>
      <c r="D143" s="17">
        <f t="shared" si="12"/>
      </c>
      <c r="E143" s="17">
        <f t="shared" si="13"/>
      </c>
      <c r="F143" s="17">
        <f t="shared" si="17"/>
      </c>
      <c r="G143" s="17">
        <f t="shared" si="14"/>
      </c>
    </row>
    <row r="144" spans="2:7" ht="14.25">
      <c r="B144" s="16">
        <f t="shared" si="15"/>
      </c>
      <c r="C144" s="17">
        <f t="shared" si="16"/>
      </c>
      <c r="D144" s="17">
        <f t="shared" si="12"/>
      </c>
      <c r="E144" s="17">
        <f t="shared" si="13"/>
      </c>
      <c r="F144" s="17">
        <f t="shared" si="17"/>
      </c>
      <c r="G144" s="17">
        <f t="shared" si="14"/>
      </c>
    </row>
    <row r="145" spans="2:7" ht="14.25">
      <c r="B145" s="16">
        <f t="shared" si="15"/>
      </c>
      <c r="C145" s="17">
        <f t="shared" si="16"/>
      </c>
      <c r="D145" s="17">
        <f t="shared" si="12"/>
      </c>
      <c r="E145" s="17">
        <f t="shared" si="13"/>
      </c>
      <c r="F145" s="17">
        <f t="shared" si="17"/>
      </c>
      <c r="G145" s="17">
        <f t="shared" si="14"/>
      </c>
    </row>
    <row r="146" spans="2:7" ht="14.25">
      <c r="B146" s="16">
        <f t="shared" si="15"/>
      </c>
      <c r="C146" s="17">
        <f t="shared" si="16"/>
      </c>
      <c r="D146" s="17">
        <f t="shared" si="12"/>
      </c>
      <c r="E146" s="17">
        <f t="shared" si="13"/>
      </c>
      <c r="F146" s="17">
        <f t="shared" si="17"/>
      </c>
      <c r="G146" s="17">
        <f t="shared" si="14"/>
      </c>
    </row>
    <row r="147" spans="2:7" ht="14.25">
      <c r="B147" s="16">
        <f t="shared" si="15"/>
      </c>
      <c r="C147" s="17">
        <f t="shared" si="16"/>
      </c>
      <c r="D147" s="17">
        <f t="shared" si="12"/>
      </c>
      <c r="E147" s="17">
        <f t="shared" si="13"/>
      </c>
      <c r="F147" s="17">
        <f t="shared" si="17"/>
      </c>
      <c r="G147" s="17">
        <f t="shared" si="14"/>
      </c>
    </row>
    <row r="148" spans="2:7" ht="14.25">
      <c r="B148" s="16">
        <f t="shared" si="15"/>
      </c>
      <c r="C148" s="17">
        <f t="shared" si="16"/>
      </c>
      <c r="D148" s="17">
        <f t="shared" si="12"/>
      </c>
      <c r="E148" s="17">
        <f t="shared" si="13"/>
      </c>
      <c r="F148" s="17">
        <f t="shared" si="17"/>
      </c>
      <c r="G148" s="17">
        <f t="shared" si="14"/>
      </c>
    </row>
    <row r="149" spans="2:7" ht="14.25">
      <c r="B149" s="16">
        <f t="shared" si="15"/>
      </c>
      <c r="C149" s="17">
        <f t="shared" si="16"/>
      </c>
      <c r="D149" s="17">
        <f t="shared" si="12"/>
      </c>
      <c r="E149" s="17">
        <f t="shared" si="13"/>
      </c>
      <c r="F149" s="17">
        <f t="shared" si="17"/>
      </c>
      <c r="G149" s="17">
        <f t="shared" si="14"/>
      </c>
    </row>
    <row r="150" spans="2:7" ht="14.25">
      <c r="B150" s="16">
        <f t="shared" si="15"/>
      </c>
      <c r="C150" s="17">
        <f t="shared" si="16"/>
      </c>
      <c r="D150" s="17">
        <f t="shared" si="12"/>
      </c>
      <c r="E150" s="17">
        <f t="shared" si="13"/>
      </c>
      <c r="F150" s="17">
        <f t="shared" si="17"/>
      </c>
      <c r="G150" s="17">
        <f t="shared" si="14"/>
      </c>
    </row>
    <row r="151" spans="2:7" ht="14.25">
      <c r="B151" s="16">
        <f t="shared" si="15"/>
      </c>
      <c r="C151" s="17">
        <f t="shared" si="16"/>
      </c>
      <c r="D151" s="17">
        <f t="shared" si="12"/>
      </c>
      <c r="E151" s="17">
        <f t="shared" si="13"/>
      </c>
      <c r="F151" s="17">
        <f t="shared" si="17"/>
      </c>
      <c r="G151" s="17">
        <f t="shared" si="14"/>
      </c>
    </row>
    <row r="152" spans="2:7" ht="14.25">
      <c r="B152" s="16">
        <f t="shared" si="15"/>
      </c>
      <c r="C152" s="17">
        <f t="shared" si="16"/>
      </c>
      <c r="D152" s="17">
        <f t="shared" si="12"/>
      </c>
      <c r="E152" s="17">
        <f t="shared" si="13"/>
      </c>
      <c r="F152" s="17">
        <f t="shared" si="17"/>
      </c>
      <c r="G152" s="17">
        <f t="shared" si="14"/>
      </c>
    </row>
    <row r="153" spans="2:7" ht="14.25">
      <c r="B153" s="16">
        <f t="shared" si="15"/>
      </c>
      <c r="C153" s="17">
        <f t="shared" si="16"/>
      </c>
      <c r="D153" s="17">
        <f t="shared" si="12"/>
      </c>
      <c r="E153" s="17">
        <f t="shared" si="13"/>
      </c>
      <c r="F153" s="17">
        <f t="shared" si="17"/>
      </c>
      <c r="G153" s="17">
        <f t="shared" si="14"/>
      </c>
    </row>
    <row r="154" spans="2:7" ht="14.25">
      <c r="B154" s="16">
        <f t="shared" si="15"/>
      </c>
      <c r="C154" s="17">
        <f t="shared" si="16"/>
      </c>
      <c r="D154" s="17">
        <f t="shared" si="12"/>
      </c>
      <c r="E154" s="17">
        <f t="shared" si="13"/>
      </c>
      <c r="F154" s="17">
        <f t="shared" si="17"/>
      </c>
      <c r="G154" s="17">
        <f t="shared" si="14"/>
      </c>
    </row>
    <row r="155" spans="2:7" ht="14.25">
      <c r="B155" s="16">
        <f t="shared" si="15"/>
      </c>
      <c r="C155" s="17">
        <f t="shared" si="16"/>
      </c>
      <c r="D155" s="17">
        <f t="shared" si="12"/>
      </c>
      <c r="E155" s="17">
        <f t="shared" si="13"/>
      </c>
      <c r="F155" s="17">
        <f t="shared" si="17"/>
      </c>
      <c r="G155" s="17">
        <f t="shared" si="14"/>
      </c>
    </row>
    <row r="156" spans="2:7" ht="14.25">
      <c r="B156" s="16">
        <f t="shared" si="15"/>
      </c>
      <c r="C156" s="17">
        <f t="shared" si="16"/>
      </c>
      <c r="D156" s="17">
        <f t="shared" si="12"/>
      </c>
      <c r="E156" s="17">
        <f t="shared" si="13"/>
      </c>
      <c r="F156" s="17">
        <f t="shared" si="17"/>
      </c>
      <c r="G156" s="17">
        <f t="shared" si="14"/>
      </c>
    </row>
    <row r="157" spans="2:7" ht="14.25">
      <c r="B157" s="16">
        <f t="shared" si="15"/>
      </c>
      <c r="C157" s="17">
        <f t="shared" si="16"/>
      </c>
      <c r="D157" s="17">
        <f t="shared" si="12"/>
      </c>
      <c r="E157" s="17">
        <f t="shared" si="13"/>
      </c>
      <c r="F157" s="17">
        <f t="shared" si="17"/>
      </c>
      <c r="G157" s="17">
        <f t="shared" si="14"/>
      </c>
    </row>
    <row r="158" spans="2:7" ht="14.25">
      <c r="B158" s="16">
        <f t="shared" si="15"/>
      </c>
      <c r="C158" s="17">
        <f t="shared" si="16"/>
      </c>
      <c r="D158" s="17">
        <f t="shared" si="12"/>
      </c>
      <c r="E158" s="17">
        <f t="shared" si="13"/>
      </c>
      <c r="F158" s="17">
        <f t="shared" si="17"/>
      </c>
      <c r="G158" s="17">
        <f t="shared" si="14"/>
      </c>
    </row>
    <row r="159" spans="2:7" ht="14.25">
      <c r="B159" s="16">
        <f t="shared" si="15"/>
      </c>
      <c r="C159" s="17">
        <f t="shared" si="16"/>
      </c>
      <c r="D159" s="17">
        <f t="shared" si="12"/>
      </c>
      <c r="E159" s="17">
        <f t="shared" si="13"/>
      </c>
      <c r="F159" s="17">
        <f t="shared" si="17"/>
      </c>
      <c r="G159" s="17">
        <f t="shared" si="14"/>
      </c>
    </row>
    <row r="160" spans="2:7" ht="14.25">
      <c r="B160" s="16">
        <f t="shared" si="15"/>
      </c>
      <c r="C160" s="17">
        <f t="shared" si="16"/>
      </c>
      <c r="D160" s="17">
        <f t="shared" si="12"/>
      </c>
      <c r="E160" s="17">
        <f t="shared" si="13"/>
      </c>
      <c r="F160" s="17">
        <f t="shared" si="17"/>
      </c>
      <c r="G160" s="17">
        <f t="shared" si="14"/>
      </c>
    </row>
    <row r="161" spans="2:7" ht="14.25">
      <c r="B161" s="16">
        <f t="shared" si="15"/>
      </c>
      <c r="C161" s="17">
        <f t="shared" si="16"/>
      </c>
      <c r="D161" s="17">
        <f t="shared" si="12"/>
      </c>
      <c r="E161" s="17">
        <f t="shared" si="13"/>
      </c>
      <c r="F161" s="17">
        <f t="shared" si="17"/>
      </c>
      <c r="G161" s="17">
        <f t="shared" si="14"/>
      </c>
    </row>
    <row r="162" spans="2:7" ht="14.25">
      <c r="B162" s="16">
        <f t="shared" si="15"/>
      </c>
      <c r="C162" s="17">
        <f t="shared" si="16"/>
      </c>
      <c r="D162" s="17">
        <f t="shared" si="12"/>
      </c>
      <c r="E162" s="17">
        <f t="shared" si="13"/>
      </c>
      <c r="F162" s="17">
        <f t="shared" si="17"/>
      </c>
      <c r="G162" s="17">
        <f t="shared" si="14"/>
      </c>
    </row>
    <row r="163" spans="2:7" ht="14.25">
      <c r="B163" s="16">
        <f t="shared" si="15"/>
      </c>
      <c r="C163" s="17">
        <f t="shared" si="16"/>
      </c>
      <c r="D163" s="17">
        <f t="shared" si="12"/>
      </c>
      <c r="E163" s="17">
        <f t="shared" si="13"/>
      </c>
      <c r="F163" s="17">
        <f t="shared" si="17"/>
      </c>
      <c r="G163" s="17">
        <f t="shared" si="14"/>
      </c>
    </row>
    <row r="164" spans="2:7" ht="14.25">
      <c r="B164" s="16">
        <f t="shared" si="15"/>
      </c>
      <c r="C164" s="17">
        <f t="shared" si="16"/>
      </c>
      <c r="D164" s="17">
        <f t="shared" si="12"/>
      </c>
      <c r="E164" s="17">
        <f t="shared" si="13"/>
      </c>
      <c r="F164" s="17">
        <f t="shared" si="17"/>
      </c>
      <c r="G164" s="17">
        <f t="shared" si="14"/>
      </c>
    </row>
    <row r="165" spans="2:7" ht="14.25">
      <c r="B165" s="16">
        <f t="shared" si="15"/>
      </c>
      <c r="C165" s="17">
        <f t="shared" si="16"/>
      </c>
      <c r="D165" s="17">
        <f t="shared" si="12"/>
      </c>
      <c r="E165" s="17">
        <f t="shared" si="13"/>
      </c>
      <c r="F165" s="17">
        <f t="shared" si="17"/>
      </c>
      <c r="G165" s="17">
        <f t="shared" si="14"/>
      </c>
    </row>
    <row r="166" spans="2:7" ht="14.25">
      <c r="B166" s="16">
        <f t="shared" si="15"/>
      </c>
      <c r="C166" s="17">
        <f t="shared" si="16"/>
      </c>
      <c r="D166" s="17">
        <f t="shared" si="12"/>
      </c>
      <c r="E166" s="17">
        <f t="shared" si="13"/>
      </c>
      <c r="F166" s="17">
        <f t="shared" si="17"/>
      </c>
      <c r="G166" s="17">
        <f t="shared" si="14"/>
      </c>
    </row>
    <row r="167" spans="2:7" ht="14.25">
      <c r="B167" s="16">
        <f t="shared" si="15"/>
      </c>
      <c r="C167" s="17">
        <f t="shared" si="16"/>
      </c>
      <c r="D167" s="17">
        <f t="shared" si="12"/>
      </c>
      <c r="E167" s="17">
        <f t="shared" si="13"/>
      </c>
      <c r="F167" s="17">
        <f t="shared" si="17"/>
      </c>
      <c r="G167" s="17">
        <f t="shared" si="14"/>
      </c>
    </row>
    <row r="168" spans="2:7" ht="14.25">
      <c r="B168" s="16">
        <f t="shared" si="15"/>
      </c>
      <c r="C168" s="17">
        <f t="shared" si="16"/>
      </c>
      <c r="D168" s="17">
        <f t="shared" si="12"/>
      </c>
      <c r="E168" s="17">
        <f t="shared" si="13"/>
      </c>
      <c r="F168" s="17">
        <f t="shared" si="17"/>
      </c>
      <c r="G168" s="17">
        <f t="shared" si="14"/>
      </c>
    </row>
    <row r="169" spans="2:7" ht="14.25">
      <c r="B169" s="16">
        <f t="shared" si="15"/>
      </c>
      <c r="C169" s="17">
        <f t="shared" si="16"/>
      </c>
      <c r="D169" s="17">
        <f t="shared" si="12"/>
      </c>
      <c r="E169" s="17">
        <f t="shared" si="13"/>
      </c>
      <c r="F169" s="17">
        <f t="shared" si="17"/>
      </c>
      <c r="G169" s="17">
        <f t="shared" si="14"/>
      </c>
    </row>
    <row r="170" spans="2:7" ht="14.25">
      <c r="B170" s="16">
        <f t="shared" si="15"/>
      </c>
      <c r="C170" s="17">
        <f t="shared" si="16"/>
      </c>
      <c r="D170" s="17">
        <f t="shared" si="12"/>
      </c>
      <c r="E170" s="17">
        <f t="shared" si="13"/>
      </c>
      <c r="F170" s="17">
        <f t="shared" si="17"/>
      </c>
      <c r="G170" s="17">
        <f t="shared" si="14"/>
      </c>
    </row>
    <row r="171" spans="2:7" ht="14.25">
      <c r="B171" s="16">
        <f t="shared" si="15"/>
      </c>
      <c r="C171" s="17">
        <f t="shared" si="16"/>
      </c>
      <c r="D171" s="17">
        <f t="shared" si="12"/>
      </c>
      <c r="E171" s="17">
        <f t="shared" si="13"/>
      </c>
      <c r="F171" s="17">
        <f t="shared" si="17"/>
      </c>
      <c r="G171" s="17">
        <f t="shared" si="14"/>
      </c>
    </row>
    <row r="172" spans="2:7" ht="14.25">
      <c r="B172" s="16">
        <f t="shared" si="15"/>
      </c>
      <c r="C172" s="17">
        <f t="shared" si="16"/>
      </c>
      <c r="D172" s="17">
        <f t="shared" si="12"/>
      </c>
      <c r="E172" s="17">
        <f t="shared" si="13"/>
      </c>
      <c r="F172" s="17">
        <f t="shared" si="17"/>
      </c>
      <c r="G172" s="17">
        <f t="shared" si="14"/>
      </c>
    </row>
    <row r="173" spans="2:7" ht="14.25">
      <c r="B173" s="16">
        <f t="shared" si="15"/>
      </c>
      <c r="C173" s="17">
        <f t="shared" si="16"/>
      </c>
      <c r="D173" s="17">
        <f t="shared" si="12"/>
      </c>
      <c r="E173" s="17">
        <f t="shared" si="13"/>
      </c>
      <c r="F173" s="17">
        <f t="shared" si="17"/>
      </c>
      <c r="G173" s="17">
        <f t="shared" si="14"/>
      </c>
    </row>
    <row r="174" spans="2:7" ht="14.25">
      <c r="B174" s="16">
        <f t="shared" si="15"/>
      </c>
      <c r="C174" s="17">
        <f t="shared" si="16"/>
      </c>
      <c r="D174" s="17">
        <f t="shared" si="12"/>
      </c>
      <c r="E174" s="17">
        <f t="shared" si="13"/>
      </c>
      <c r="F174" s="17">
        <f t="shared" si="17"/>
      </c>
      <c r="G174" s="17">
        <f t="shared" si="14"/>
      </c>
    </row>
    <row r="175" spans="2:7" ht="14.25">
      <c r="B175" s="16">
        <f t="shared" si="15"/>
      </c>
      <c r="C175" s="17">
        <f t="shared" si="16"/>
      </c>
      <c r="D175" s="17">
        <f t="shared" si="12"/>
      </c>
      <c r="E175" s="17">
        <f t="shared" si="13"/>
      </c>
      <c r="F175" s="17">
        <f t="shared" si="17"/>
      </c>
      <c r="G175" s="17">
        <f t="shared" si="14"/>
      </c>
    </row>
    <row r="176" spans="2:7" ht="14.25">
      <c r="B176" s="16">
        <f t="shared" si="15"/>
      </c>
      <c r="C176" s="17">
        <f t="shared" si="16"/>
      </c>
      <c r="D176" s="17">
        <f t="shared" si="12"/>
      </c>
      <c r="E176" s="17">
        <f t="shared" si="13"/>
      </c>
      <c r="F176" s="17">
        <f t="shared" si="17"/>
      </c>
      <c r="G176" s="17">
        <f t="shared" si="14"/>
      </c>
    </row>
    <row r="177" spans="2:7" ht="14.25">
      <c r="B177" s="16">
        <f t="shared" si="15"/>
      </c>
      <c r="C177" s="17">
        <f t="shared" si="16"/>
      </c>
      <c r="D177" s="17">
        <f t="shared" si="12"/>
      </c>
      <c r="E177" s="17">
        <f t="shared" si="13"/>
      </c>
      <c r="F177" s="17">
        <f t="shared" si="17"/>
      </c>
      <c r="G177" s="17">
        <f t="shared" si="14"/>
      </c>
    </row>
    <row r="178" spans="2:7" ht="14.25">
      <c r="B178" s="16">
        <f t="shared" si="15"/>
      </c>
      <c r="C178" s="17">
        <f t="shared" si="16"/>
      </c>
      <c r="D178" s="17">
        <f t="shared" si="12"/>
      </c>
      <c r="E178" s="17">
        <f t="shared" si="13"/>
      </c>
      <c r="F178" s="17">
        <f t="shared" si="17"/>
      </c>
      <c r="G178" s="17">
        <f t="shared" si="14"/>
      </c>
    </row>
    <row r="179" spans="2:7" ht="14.25">
      <c r="B179" s="16">
        <f t="shared" si="15"/>
      </c>
      <c r="C179" s="17">
        <f t="shared" si="16"/>
      </c>
      <c r="D179" s="17">
        <f t="shared" si="12"/>
      </c>
      <c r="E179" s="17">
        <f t="shared" si="13"/>
      </c>
      <c r="F179" s="17">
        <f t="shared" si="17"/>
      </c>
      <c r="G179" s="17">
        <f t="shared" si="14"/>
      </c>
    </row>
    <row r="180" spans="2:7" ht="14.25">
      <c r="B180" s="16">
        <f t="shared" si="15"/>
      </c>
      <c r="C180" s="17">
        <f t="shared" si="16"/>
      </c>
      <c r="D180" s="17">
        <f t="shared" si="12"/>
      </c>
      <c r="E180" s="17">
        <f t="shared" si="13"/>
      </c>
      <c r="F180" s="17">
        <f t="shared" si="17"/>
      </c>
      <c r="G180" s="17">
        <f t="shared" si="14"/>
      </c>
    </row>
    <row r="181" spans="2:7" ht="14.25">
      <c r="B181" s="16">
        <f t="shared" si="15"/>
      </c>
      <c r="C181" s="17">
        <f t="shared" si="16"/>
      </c>
      <c r="D181" s="17">
        <f t="shared" si="12"/>
      </c>
      <c r="E181" s="17">
        <f t="shared" si="13"/>
      </c>
      <c r="F181" s="17">
        <f t="shared" si="17"/>
      </c>
      <c r="G181" s="17">
        <f t="shared" si="14"/>
      </c>
    </row>
    <row r="182" spans="2:7" ht="14.25">
      <c r="B182" s="16">
        <f t="shared" si="15"/>
      </c>
      <c r="C182" s="17">
        <f t="shared" si="16"/>
      </c>
      <c r="D182" s="17">
        <f t="shared" si="12"/>
      </c>
      <c r="E182" s="17">
        <f t="shared" si="13"/>
      </c>
      <c r="F182" s="17">
        <f t="shared" si="17"/>
      </c>
      <c r="G182" s="17">
        <f t="shared" si="14"/>
      </c>
    </row>
    <row r="183" spans="2:7" ht="14.25">
      <c r="B183" s="16">
        <f t="shared" si="15"/>
      </c>
      <c r="C183" s="17">
        <f t="shared" si="16"/>
      </c>
      <c r="D183" s="17">
        <f t="shared" si="12"/>
      </c>
      <c r="E183" s="17">
        <f t="shared" si="13"/>
      </c>
      <c r="F183" s="17">
        <f t="shared" si="17"/>
      </c>
      <c r="G183" s="17">
        <f t="shared" si="14"/>
      </c>
    </row>
    <row r="184" spans="2:7" ht="14.25">
      <c r="B184" s="16">
        <f t="shared" si="15"/>
      </c>
      <c r="C184" s="17">
        <f t="shared" si="16"/>
      </c>
      <c r="D184" s="17">
        <f t="shared" si="12"/>
      </c>
      <c r="E184" s="17">
        <f t="shared" si="13"/>
      </c>
      <c r="F184" s="17">
        <f t="shared" si="17"/>
      </c>
      <c r="G184" s="17">
        <f t="shared" si="14"/>
      </c>
    </row>
    <row r="185" spans="2:7" ht="14.25">
      <c r="B185" s="16">
        <f t="shared" si="15"/>
      </c>
      <c r="C185" s="17">
        <f t="shared" si="16"/>
      </c>
      <c r="D185" s="17">
        <f t="shared" si="12"/>
      </c>
      <c r="E185" s="17">
        <f t="shared" si="13"/>
      </c>
      <c r="F185" s="17">
        <f t="shared" si="17"/>
      </c>
      <c r="G185" s="17">
        <f t="shared" si="14"/>
      </c>
    </row>
    <row r="186" spans="2:7" ht="14.25">
      <c r="B186" s="16">
        <f t="shared" si="15"/>
      </c>
      <c r="C186" s="17">
        <f t="shared" si="16"/>
      </c>
      <c r="D186" s="17">
        <f t="shared" si="12"/>
      </c>
      <c r="E186" s="17">
        <f t="shared" si="13"/>
      </c>
      <c r="F186" s="17">
        <f t="shared" si="17"/>
      </c>
      <c r="G186" s="17">
        <f t="shared" si="14"/>
      </c>
    </row>
    <row r="187" spans="2:7" ht="14.25">
      <c r="B187" s="16">
        <f t="shared" si="15"/>
      </c>
      <c r="C187" s="17">
        <f t="shared" si="16"/>
      </c>
      <c r="D187" s="17">
        <f t="shared" si="12"/>
      </c>
      <c r="E187" s="17">
        <f t="shared" si="13"/>
      </c>
      <c r="F187" s="17">
        <f t="shared" si="17"/>
      </c>
      <c r="G187" s="17">
        <f t="shared" si="14"/>
      </c>
    </row>
    <row r="188" spans="2:7" ht="14.25">
      <c r="B188" s="16">
        <f t="shared" si="15"/>
      </c>
      <c r="C188" s="17">
        <f t="shared" si="16"/>
      </c>
      <c r="D188" s="17">
        <f t="shared" si="12"/>
      </c>
      <c r="E188" s="17">
        <f t="shared" si="13"/>
      </c>
      <c r="F188" s="17">
        <f t="shared" si="17"/>
      </c>
      <c r="G188" s="17">
        <f t="shared" si="14"/>
      </c>
    </row>
    <row r="189" spans="2:7" ht="14.25">
      <c r="B189" s="16">
        <f t="shared" si="15"/>
      </c>
      <c r="C189" s="17">
        <f t="shared" si="16"/>
      </c>
      <c r="D189" s="17">
        <f t="shared" si="12"/>
      </c>
      <c r="E189" s="17">
        <f t="shared" si="13"/>
      </c>
      <c r="F189" s="17">
        <f t="shared" si="17"/>
      </c>
      <c r="G189" s="17">
        <f t="shared" si="14"/>
      </c>
    </row>
    <row r="190" spans="2:7" ht="14.25">
      <c r="B190" s="16">
        <f t="shared" si="15"/>
      </c>
      <c r="C190" s="17">
        <f t="shared" si="16"/>
      </c>
      <c r="D190" s="17">
        <f t="shared" si="12"/>
      </c>
      <c r="E190" s="17">
        <f t="shared" si="13"/>
      </c>
      <c r="F190" s="17">
        <f t="shared" si="17"/>
      </c>
      <c r="G190" s="17">
        <f t="shared" si="14"/>
      </c>
    </row>
    <row r="191" spans="2:7" ht="14.25">
      <c r="B191" s="16">
        <f t="shared" si="15"/>
      </c>
      <c r="C191" s="17">
        <f t="shared" si="16"/>
      </c>
      <c r="D191" s="17">
        <f t="shared" si="12"/>
      </c>
      <c r="E191" s="17">
        <f t="shared" si="13"/>
      </c>
      <c r="F191" s="17">
        <f t="shared" si="17"/>
      </c>
      <c r="G191" s="17">
        <f t="shared" si="14"/>
      </c>
    </row>
    <row r="192" spans="2:7" ht="14.25">
      <c r="B192" s="16">
        <f t="shared" si="15"/>
      </c>
      <c r="C192" s="17">
        <f t="shared" si="16"/>
      </c>
      <c r="D192" s="17">
        <f t="shared" si="12"/>
      </c>
      <c r="E192" s="17">
        <f t="shared" si="13"/>
      </c>
      <c r="F192" s="17">
        <f t="shared" si="17"/>
      </c>
      <c r="G192" s="17">
        <f t="shared" si="14"/>
      </c>
    </row>
    <row r="193" spans="2:7" ht="14.25">
      <c r="B193" s="16">
        <f t="shared" si="15"/>
      </c>
      <c r="C193" s="17">
        <f t="shared" si="16"/>
      </c>
      <c r="D193" s="17">
        <f t="shared" si="12"/>
      </c>
      <c r="E193" s="17">
        <f t="shared" si="13"/>
      </c>
      <c r="F193" s="17">
        <f t="shared" si="17"/>
      </c>
      <c r="G193" s="17">
        <f t="shared" si="14"/>
      </c>
    </row>
    <row r="194" spans="2:7" ht="14.25">
      <c r="B194" s="16">
        <f t="shared" si="15"/>
      </c>
      <c r="C194" s="17">
        <f t="shared" si="16"/>
      </c>
      <c r="D194" s="17">
        <f t="shared" si="12"/>
      </c>
      <c r="E194" s="17">
        <f t="shared" si="13"/>
      </c>
      <c r="F194" s="17">
        <f t="shared" si="17"/>
      </c>
      <c r="G194" s="17">
        <f t="shared" si="14"/>
      </c>
    </row>
    <row r="195" spans="2:7" ht="14.25">
      <c r="B195" s="16">
        <f t="shared" si="15"/>
      </c>
      <c r="C195" s="17">
        <f t="shared" si="16"/>
      </c>
      <c r="D195" s="17">
        <f t="shared" si="12"/>
      </c>
      <c r="E195" s="17">
        <f t="shared" si="13"/>
      </c>
      <c r="F195" s="17">
        <f t="shared" si="17"/>
      </c>
      <c r="G195" s="17">
        <f t="shared" si="14"/>
      </c>
    </row>
    <row r="196" spans="2:7" ht="14.25">
      <c r="B196" s="16">
        <f t="shared" si="15"/>
      </c>
      <c r="C196" s="17">
        <f t="shared" si="16"/>
      </c>
      <c r="D196" s="17">
        <f t="shared" si="12"/>
      </c>
      <c r="E196" s="17">
        <f t="shared" si="13"/>
      </c>
      <c r="F196" s="17">
        <f t="shared" si="17"/>
      </c>
      <c r="G196" s="17">
        <f t="shared" si="14"/>
      </c>
    </row>
    <row r="197" spans="2:7" ht="14.25">
      <c r="B197" s="16">
        <f t="shared" si="15"/>
      </c>
      <c r="C197" s="17">
        <f t="shared" si="16"/>
      </c>
      <c r="D197" s="17">
        <f t="shared" si="12"/>
      </c>
      <c r="E197" s="17">
        <f t="shared" si="13"/>
      </c>
      <c r="F197" s="17">
        <f t="shared" si="17"/>
      </c>
      <c r="G197" s="17">
        <f t="shared" si="14"/>
      </c>
    </row>
    <row r="198" spans="2:7" ht="14.25">
      <c r="B198" s="16">
        <f t="shared" si="15"/>
      </c>
      <c r="C198" s="17">
        <f t="shared" si="16"/>
      </c>
      <c r="D198" s="17">
        <f t="shared" si="12"/>
      </c>
      <c r="E198" s="17">
        <f t="shared" si="13"/>
      </c>
      <c r="F198" s="17">
        <f t="shared" si="17"/>
      </c>
      <c r="G198" s="17">
        <f t="shared" si="14"/>
      </c>
    </row>
    <row r="199" spans="2:7" ht="14.25">
      <c r="B199" s="16">
        <f t="shared" si="15"/>
      </c>
      <c r="C199" s="17">
        <f t="shared" si="16"/>
      </c>
      <c r="D199" s="17">
        <f t="shared" si="12"/>
      </c>
      <c r="E199" s="17">
        <f t="shared" si="13"/>
      </c>
      <c r="F199" s="17">
        <f t="shared" si="17"/>
      </c>
      <c r="G199" s="17">
        <f t="shared" si="14"/>
      </c>
    </row>
    <row r="200" spans="2:7" ht="14.25">
      <c r="B200" s="16">
        <f t="shared" si="15"/>
      </c>
      <c r="C200" s="17">
        <f t="shared" si="16"/>
      </c>
      <c r="D200" s="17">
        <f t="shared" si="12"/>
      </c>
      <c r="E200" s="17">
        <f t="shared" si="13"/>
      </c>
      <c r="F200" s="17">
        <f t="shared" si="17"/>
      </c>
      <c r="G200" s="17">
        <f t="shared" si="14"/>
      </c>
    </row>
    <row r="201" spans="2:7" ht="14.25">
      <c r="B201" s="16">
        <f t="shared" si="15"/>
      </c>
      <c r="C201" s="17">
        <f t="shared" si="16"/>
      </c>
      <c r="D201" s="17">
        <f aca="true" t="shared" si="18" ref="D201:D264">IF(B201="","",Greiðsla)</f>
      </c>
      <c r="E201" s="17">
        <f aca="true" t="shared" si="19" ref="E201:E264">IF(B201="","",C201*Vextir/12)</f>
      </c>
      <c r="F201" s="17">
        <f t="shared" si="17"/>
      </c>
      <c r="G201" s="17">
        <f aca="true" t="shared" si="20" ref="G201:G264">IF(B201="","",C201-D201)</f>
      </c>
    </row>
    <row r="202" spans="2:7" ht="14.25">
      <c r="B202" s="16">
        <f aca="true" t="shared" si="21" ref="B202:B265">IF(OR(B201="",B201=Fj.afborgana),"",B201+1)</f>
      </c>
      <c r="C202" s="17">
        <f aca="true" t="shared" si="22" ref="C202:C265">IF(B202="","",G201)</f>
      </c>
      <c r="D202" s="17">
        <f t="shared" si="18"/>
      </c>
      <c r="E202" s="17">
        <f t="shared" si="19"/>
      </c>
      <c r="F202" s="17">
        <f aca="true" t="shared" si="23" ref="F202:F265">IF(D202="","",D202+E202)</f>
      </c>
      <c r="G202" s="17">
        <f t="shared" si="20"/>
      </c>
    </row>
    <row r="203" spans="2:7" ht="14.25">
      <c r="B203" s="16">
        <f t="shared" si="21"/>
      </c>
      <c r="C203" s="17">
        <f t="shared" si="22"/>
      </c>
      <c r="D203" s="17">
        <f t="shared" si="18"/>
      </c>
      <c r="E203" s="17">
        <f t="shared" si="19"/>
      </c>
      <c r="F203" s="17">
        <f t="shared" si="23"/>
      </c>
      <c r="G203" s="17">
        <f t="shared" si="20"/>
      </c>
    </row>
    <row r="204" spans="2:7" ht="14.25">
      <c r="B204" s="16">
        <f t="shared" si="21"/>
      </c>
      <c r="C204" s="17">
        <f t="shared" si="22"/>
      </c>
      <c r="D204" s="17">
        <f t="shared" si="18"/>
      </c>
      <c r="E204" s="17">
        <f t="shared" si="19"/>
      </c>
      <c r="F204" s="17">
        <f t="shared" si="23"/>
      </c>
      <c r="G204" s="17">
        <f t="shared" si="20"/>
      </c>
    </row>
    <row r="205" spans="2:7" ht="14.25">
      <c r="B205" s="16">
        <f t="shared" si="21"/>
      </c>
      <c r="C205" s="17">
        <f t="shared" si="22"/>
      </c>
      <c r="D205" s="17">
        <f t="shared" si="18"/>
      </c>
      <c r="E205" s="17">
        <f t="shared" si="19"/>
      </c>
      <c r="F205" s="17">
        <f t="shared" si="23"/>
      </c>
      <c r="G205" s="17">
        <f t="shared" si="20"/>
      </c>
    </row>
    <row r="206" spans="2:7" ht="14.25">
      <c r="B206" s="16">
        <f t="shared" si="21"/>
      </c>
      <c r="C206" s="17">
        <f t="shared" si="22"/>
      </c>
      <c r="D206" s="17">
        <f t="shared" si="18"/>
      </c>
      <c r="E206" s="17">
        <f t="shared" si="19"/>
      </c>
      <c r="F206" s="17">
        <f t="shared" si="23"/>
      </c>
      <c r="G206" s="17">
        <f t="shared" si="20"/>
      </c>
    </row>
    <row r="207" spans="2:7" ht="14.25">
      <c r="B207" s="16">
        <f t="shared" si="21"/>
      </c>
      <c r="C207" s="17">
        <f t="shared" si="22"/>
      </c>
      <c r="D207" s="17">
        <f t="shared" si="18"/>
      </c>
      <c r="E207" s="17">
        <f t="shared" si="19"/>
      </c>
      <c r="F207" s="17">
        <f t="shared" si="23"/>
      </c>
      <c r="G207" s="17">
        <f t="shared" si="20"/>
      </c>
    </row>
    <row r="208" spans="2:7" ht="14.25">
      <c r="B208" s="16">
        <f t="shared" si="21"/>
      </c>
      <c r="C208" s="17">
        <f t="shared" si="22"/>
      </c>
      <c r="D208" s="17">
        <f t="shared" si="18"/>
      </c>
      <c r="E208" s="17">
        <f t="shared" si="19"/>
      </c>
      <c r="F208" s="17">
        <f t="shared" si="23"/>
      </c>
      <c r="G208" s="17">
        <f t="shared" si="20"/>
      </c>
    </row>
    <row r="209" spans="2:7" ht="14.25">
      <c r="B209" s="16">
        <f t="shared" si="21"/>
      </c>
      <c r="C209" s="17">
        <f t="shared" si="22"/>
      </c>
      <c r="D209" s="17">
        <f t="shared" si="18"/>
      </c>
      <c r="E209" s="17">
        <f t="shared" si="19"/>
      </c>
      <c r="F209" s="17">
        <f t="shared" si="23"/>
      </c>
      <c r="G209" s="17">
        <f t="shared" si="20"/>
      </c>
    </row>
    <row r="210" spans="2:7" ht="14.25">
      <c r="B210" s="16">
        <f t="shared" si="21"/>
      </c>
      <c r="C210" s="17">
        <f t="shared" si="22"/>
      </c>
      <c r="D210" s="17">
        <f t="shared" si="18"/>
      </c>
      <c r="E210" s="17">
        <f t="shared" si="19"/>
      </c>
      <c r="F210" s="17">
        <f t="shared" si="23"/>
      </c>
      <c r="G210" s="17">
        <f t="shared" si="20"/>
      </c>
    </row>
    <row r="211" spans="2:7" ht="14.25">
      <c r="B211" s="16">
        <f t="shared" si="21"/>
      </c>
      <c r="C211" s="17">
        <f t="shared" si="22"/>
      </c>
      <c r="D211" s="17">
        <f t="shared" si="18"/>
      </c>
      <c r="E211" s="17">
        <f t="shared" si="19"/>
      </c>
      <c r="F211" s="17">
        <f t="shared" si="23"/>
      </c>
      <c r="G211" s="17">
        <f t="shared" si="20"/>
      </c>
    </row>
    <row r="212" spans="2:7" ht="14.25">
      <c r="B212" s="16">
        <f t="shared" si="21"/>
      </c>
      <c r="C212" s="17">
        <f t="shared" si="22"/>
      </c>
      <c r="D212" s="17">
        <f t="shared" si="18"/>
      </c>
      <c r="E212" s="17">
        <f t="shared" si="19"/>
      </c>
      <c r="F212" s="17">
        <f t="shared" si="23"/>
      </c>
      <c r="G212" s="17">
        <f t="shared" si="20"/>
      </c>
    </row>
    <row r="213" spans="2:7" ht="14.25">
      <c r="B213" s="16">
        <f t="shared" si="21"/>
      </c>
      <c r="C213" s="17">
        <f t="shared" si="22"/>
      </c>
      <c r="D213" s="17">
        <f t="shared" si="18"/>
      </c>
      <c r="E213" s="17">
        <f t="shared" si="19"/>
      </c>
      <c r="F213" s="17">
        <f t="shared" si="23"/>
      </c>
      <c r="G213" s="17">
        <f t="shared" si="20"/>
      </c>
    </row>
    <row r="214" spans="2:7" ht="14.25">
      <c r="B214" s="16">
        <f t="shared" si="21"/>
      </c>
      <c r="C214" s="17">
        <f t="shared" si="22"/>
      </c>
      <c r="D214" s="17">
        <f t="shared" si="18"/>
      </c>
      <c r="E214" s="17">
        <f t="shared" si="19"/>
      </c>
      <c r="F214" s="17">
        <f t="shared" si="23"/>
      </c>
      <c r="G214" s="17">
        <f t="shared" si="20"/>
      </c>
    </row>
    <row r="215" spans="2:7" ht="14.25">
      <c r="B215" s="16">
        <f t="shared" si="21"/>
      </c>
      <c r="C215" s="17">
        <f t="shared" si="22"/>
      </c>
      <c r="D215" s="17">
        <f t="shared" si="18"/>
      </c>
      <c r="E215" s="17">
        <f t="shared" si="19"/>
      </c>
      <c r="F215" s="17">
        <f t="shared" si="23"/>
      </c>
      <c r="G215" s="17">
        <f t="shared" si="20"/>
      </c>
    </row>
    <row r="216" spans="2:7" ht="14.25">
      <c r="B216" s="16">
        <f t="shared" si="21"/>
      </c>
      <c r="C216" s="17">
        <f t="shared" si="22"/>
      </c>
      <c r="D216" s="17">
        <f t="shared" si="18"/>
      </c>
      <c r="E216" s="17">
        <f t="shared" si="19"/>
      </c>
      <c r="F216" s="17">
        <f t="shared" si="23"/>
      </c>
      <c r="G216" s="17">
        <f t="shared" si="20"/>
      </c>
    </row>
    <row r="217" spans="2:7" ht="14.25">
      <c r="B217" s="16">
        <f t="shared" si="21"/>
      </c>
      <c r="C217" s="17">
        <f t="shared" si="22"/>
      </c>
      <c r="D217" s="17">
        <f t="shared" si="18"/>
      </c>
      <c r="E217" s="17">
        <f t="shared" si="19"/>
      </c>
      <c r="F217" s="17">
        <f t="shared" si="23"/>
      </c>
      <c r="G217" s="17">
        <f t="shared" si="20"/>
      </c>
    </row>
    <row r="218" spans="2:7" ht="14.25">
      <c r="B218" s="16">
        <f t="shared" si="21"/>
      </c>
      <c r="C218" s="17">
        <f t="shared" si="22"/>
      </c>
      <c r="D218" s="17">
        <f t="shared" si="18"/>
      </c>
      <c r="E218" s="17">
        <f t="shared" si="19"/>
      </c>
      <c r="F218" s="17">
        <f t="shared" si="23"/>
      </c>
      <c r="G218" s="17">
        <f t="shared" si="20"/>
      </c>
    </row>
    <row r="219" spans="2:7" ht="14.25">
      <c r="B219" s="16">
        <f t="shared" si="21"/>
      </c>
      <c r="C219" s="17">
        <f t="shared" si="22"/>
      </c>
      <c r="D219" s="17">
        <f t="shared" si="18"/>
      </c>
      <c r="E219" s="17">
        <f t="shared" si="19"/>
      </c>
      <c r="F219" s="17">
        <f t="shared" si="23"/>
      </c>
      <c r="G219" s="17">
        <f t="shared" si="20"/>
      </c>
    </row>
    <row r="220" spans="2:7" ht="14.25">
      <c r="B220" s="16">
        <f t="shared" si="21"/>
      </c>
      <c r="C220" s="17">
        <f t="shared" si="22"/>
      </c>
      <c r="D220" s="17">
        <f t="shared" si="18"/>
      </c>
      <c r="E220" s="17">
        <f t="shared" si="19"/>
      </c>
      <c r="F220" s="17">
        <f t="shared" si="23"/>
      </c>
      <c r="G220" s="17">
        <f t="shared" si="20"/>
      </c>
    </row>
    <row r="221" spans="2:7" ht="14.25">
      <c r="B221" s="16">
        <f t="shared" si="21"/>
      </c>
      <c r="C221" s="17">
        <f t="shared" si="22"/>
      </c>
      <c r="D221" s="17">
        <f t="shared" si="18"/>
      </c>
      <c r="E221" s="17">
        <f t="shared" si="19"/>
      </c>
      <c r="F221" s="17">
        <f t="shared" si="23"/>
      </c>
      <c r="G221" s="17">
        <f t="shared" si="20"/>
      </c>
    </row>
    <row r="222" spans="2:7" ht="14.25">
      <c r="B222" s="16">
        <f t="shared" si="21"/>
      </c>
      <c r="C222" s="17">
        <f t="shared" si="22"/>
      </c>
      <c r="D222" s="17">
        <f t="shared" si="18"/>
      </c>
      <c r="E222" s="17">
        <f t="shared" si="19"/>
      </c>
      <c r="F222" s="17">
        <f t="shared" si="23"/>
      </c>
      <c r="G222" s="17">
        <f t="shared" si="20"/>
      </c>
    </row>
    <row r="223" spans="2:7" ht="14.25">
      <c r="B223" s="16">
        <f t="shared" si="21"/>
      </c>
      <c r="C223" s="17">
        <f t="shared" si="22"/>
      </c>
      <c r="D223" s="17">
        <f t="shared" si="18"/>
      </c>
      <c r="E223" s="17">
        <f t="shared" si="19"/>
      </c>
      <c r="F223" s="17">
        <f t="shared" si="23"/>
      </c>
      <c r="G223" s="17">
        <f t="shared" si="20"/>
      </c>
    </row>
    <row r="224" spans="2:7" ht="14.25">
      <c r="B224" s="16">
        <f t="shared" si="21"/>
      </c>
      <c r="C224" s="17">
        <f t="shared" si="22"/>
      </c>
      <c r="D224" s="17">
        <f t="shared" si="18"/>
      </c>
      <c r="E224" s="17">
        <f t="shared" si="19"/>
      </c>
      <c r="F224" s="17">
        <f t="shared" si="23"/>
      </c>
      <c r="G224" s="17">
        <f t="shared" si="20"/>
      </c>
    </row>
    <row r="225" spans="2:7" ht="14.25">
      <c r="B225" s="16">
        <f t="shared" si="21"/>
      </c>
      <c r="C225" s="17">
        <f t="shared" si="22"/>
      </c>
      <c r="D225" s="17">
        <f t="shared" si="18"/>
      </c>
      <c r="E225" s="17">
        <f t="shared" si="19"/>
      </c>
      <c r="F225" s="17">
        <f t="shared" si="23"/>
      </c>
      <c r="G225" s="17">
        <f t="shared" si="20"/>
      </c>
    </row>
    <row r="226" spans="2:7" ht="14.25">
      <c r="B226" s="16">
        <f t="shared" si="21"/>
      </c>
      <c r="C226" s="17">
        <f t="shared" si="22"/>
      </c>
      <c r="D226" s="17">
        <f t="shared" si="18"/>
      </c>
      <c r="E226" s="17">
        <f t="shared" si="19"/>
      </c>
      <c r="F226" s="17">
        <f t="shared" si="23"/>
      </c>
      <c r="G226" s="17">
        <f t="shared" si="20"/>
      </c>
    </row>
    <row r="227" spans="2:7" ht="14.25">
      <c r="B227" s="16">
        <f t="shared" si="21"/>
      </c>
      <c r="C227" s="17">
        <f t="shared" si="22"/>
      </c>
      <c r="D227" s="17">
        <f t="shared" si="18"/>
      </c>
      <c r="E227" s="17">
        <f t="shared" si="19"/>
      </c>
      <c r="F227" s="17">
        <f t="shared" si="23"/>
      </c>
      <c r="G227" s="17">
        <f t="shared" si="20"/>
      </c>
    </row>
    <row r="228" spans="2:7" ht="14.25">
      <c r="B228" s="16">
        <f t="shared" si="21"/>
      </c>
      <c r="C228" s="17">
        <f t="shared" si="22"/>
      </c>
      <c r="D228" s="17">
        <f t="shared" si="18"/>
      </c>
      <c r="E228" s="17">
        <f t="shared" si="19"/>
      </c>
      <c r="F228" s="17">
        <f t="shared" si="23"/>
      </c>
      <c r="G228" s="17">
        <f t="shared" si="20"/>
      </c>
    </row>
    <row r="229" spans="2:7" ht="14.25">
      <c r="B229" s="16">
        <f t="shared" si="21"/>
      </c>
      <c r="C229" s="17">
        <f t="shared" si="22"/>
      </c>
      <c r="D229" s="17">
        <f t="shared" si="18"/>
      </c>
      <c r="E229" s="17">
        <f t="shared" si="19"/>
      </c>
      <c r="F229" s="17">
        <f t="shared" si="23"/>
      </c>
      <c r="G229" s="17">
        <f t="shared" si="20"/>
      </c>
    </row>
    <row r="230" spans="2:7" ht="14.25">
      <c r="B230" s="16">
        <f t="shared" si="21"/>
      </c>
      <c r="C230" s="17">
        <f t="shared" si="22"/>
      </c>
      <c r="D230" s="17">
        <f t="shared" si="18"/>
      </c>
      <c r="E230" s="17">
        <f t="shared" si="19"/>
      </c>
      <c r="F230" s="17">
        <f t="shared" si="23"/>
      </c>
      <c r="G230" s="17">
        <f t="shared" si="20"/>
      </c>
    </row>
    <row r="231" spans="2:7" ht="14.25">
      <c r="B231" s="16">
        <f t="shared" si="21"/>
      </c>
      <c r="C231" s="17">
        <f t="shared" si="22"/>
      </c>
      <c r="D231" s="17">
        <f t="shared" si="18"/>
      </c>
      <c r="E231" s="17">
        <f t="shared" si="19"/>
      </c>
      <c r="F231" s="17">
        <f t="shared" si="23"/>
      </c>
      <c r="G231" s="17">
        <f t="shared" si="20"/>
      </c>
    </row>
    <row r="232" spans="2:7" ht="14.25">
      <c r="B232" s="16">
        <f t="shared" si="21"/>
      </c>
      <c r="C232" s="17">
        <f t="shared" si="22"/>
      </c>
      <c r="D232" s="17">
        <f t="shared" si="18"/>
      </c>
      <c r="E232" s="17">
        <f t="shared" si="19"/>
      </c>
      <c r="F232" s="17">
        <f t="shared" si="23"/>
      </c>
      <c r="G232" s="17">
        <f t="shared" si="20"/>
      </c>
    </row>
    <row r="233" spans="2:7" ht="14.25">
      <c r="B233" s="16">
        <f t="shared" si="21"/>
      </c>
      <c r="C233" s="17">
        <f t="shared" si="22"/>
      </c>
      <c r="D233" s="17">
        <f t="shared" si="18"/>
      </c>
      <c r="E233" s="17">
        <f t="shared" si="19"/>
      </c>
      <c r="F233" s="17">
        <f t="shared" si="23"/>
      </c>
      <c r="G233" s="17">
        <f t="shared" si="20"/>
      </c>
    </row>
    <row r="234" spans="2:7" ht="14.25">
      <c r="B234" s="16">
        <f t="shared" si="21"/>
      </c>
      <c r="C234" s="17">
        <f t="shared" si="22"/>
      </c>
      <c r="D234" s="17">
        <f t="shared" si="18"/>
      </c>
      <c r="E234" s="17">
        <f t="shared" si="19"/>
      </c>
      <c r="F234" s="17">
        <f t="shared" si="23"/>
      </c>
      <c r="G234" s="17">
        <f t="shared" si="20"/>
      </c>
    </row>
    <row r="235" spans="2:7" ht="14.25">
      <c r="B235" s="16">
        <f t="shared" si="21"/>
      </c>
      <c r="C235" s="17">
        <f t="shared" si="22"/>
      </c>
      <c r="D235" s="17">
        <f t="shared" si="18"/>
      </c>
      <c r="E235" s="17">
        <f t="shared" si="19"/>
      </c>
      <c r="F235" s="17">
        <f t="shared" si="23"/>
      </c>
      <c r="G235" s="17">
        <f t="shared" si="20"/>
      </c>
    </row>
    <row r="236" spans="2:7" ht="14.25">
      <c r="B236" s="16">
        <f t="shared" si="21"/>
      </c>
      <c r="C236" s="17">
        <f t="shared" si="22"/>
      </c>
      <c r="D236" s="17">
        <f t="shared" si="18"/>
      </c>
      <c r="E236" s="17">
        <f t="shared" si="19"/>
      </c>
      <c r="F236" s="17">
        <f t="shared" si="23"/>
      </c>
      <c r="G236" s="17">
        <f t="shared" si="20"/>
      </c>
    </row>
    <row r="237" spans="2:7" ht="14.25">
      <c r="B237" s="16">
        <f t="shared" si="21"/>
      </c>
      <c r="C237" s="17">
        <f t="shared" si="22"/>
      </c>
      <c r="D237" s="17">
        <f t="shared" si="18"/>
      </c>
      <c r="E237" s="17">
        <f t="shared" si="19"/>
      </c>
      <c r="F237" s="17">
        <f t="shared" si="23"/>
      </c>
      <c r="G237" s="17">
        <f t="shared" si="20"/>
      </c>
    </row>
    <row r="238" spans="2:7" ht="14.25">
      <c r="B238" s="16">
        <f t="shared" si="21"/>
      </c>
      <c r="C238" s="17">
        <f t="shared" si="22"/>
      </c>
      <c r="D238" s="17">
        <f t="shared" si="18"/>
      </c>
      <c r="E238" s="17">
        <f t="shared" si="19"/>
      </c>
      <c r="F238" s="17">
        <f t="shared" si="23"/>
      </c>
      <c r="G238" s="17">
        <f t="shared" si="20"/>
      </c>
    </row>
    <row r="239" spans="2:7" ht="14.25">
      <c r="B239" s="16">
        <f t="shared" si="21"/>
      </c>
      <c r="C239" s="17">
        <f t="shared" si="22"/>
      </c>
      <c r="D239" s="17">
        <f t="shared" si="18"/>
      </c>
      <c r="E239" s="17">
        <f t="shared" si="19"/>
      </c>
      <c r="F239" s="17">
        <f t="shared" si="23"/>
      </c>
      <c r="G239" s="17">
        <f t="shared" si="20"/>
      </c>
    </row>
    <row r="240" spans="2:7" ht="14.25">
      <c r="B240" s="16">
        <f t="shared" si="21"/>
      </c>
      <c r="C240" s="17">
        <f t="shared" si="22"/>
      </c>
      <c r="D240" s="17">
        <f t="shared" si="18"/>
      </c>
      <c r="E240" s="17">
        <f t="shared" si="19"/>
      </c>
      <c r="F240" s="17">
        <f t="shared" si="23"/>
      </c>
      <c r="G240" s="17">
        <f t="shared" si="20"/>
      </c>
    </row>
    <row r="241" spans="2:7" ht="14.25">
      <c r="B241" s="16">
        <f t="shared" si="21"/>
      </c>
      <c r="C241" s="17">
        <f t="shared" si="22"/>
      </c>
      <c r="D241" s="17">
        <f t="shared" si="18"/>
      </c>
      <c r="E241" s="17">
        <f t="shared" si="19"/>
      </c>
      <c r="F241" s="17">
        <f t="shared" si="23"/>
      </c>
      <c r="G241" s="17">
        <f t="shared" si="20"/>
      </c>
    </row>
    <row r="242" spans="2:7" ht="14.25">
      <c r="B242" s="16">
        <f t="shared" si="21"/>
      </c>
      <c r="C242" s="17">
        <f t="shared" si="22"/>
      </c>
      <c r="D242" s="17">
        <f t="shared" si="18"/>
      </c>
      <c r="E242" s="17">
        <f t="shared" si="19"/>
      </c>
      <c r="F242" s="17">
        <f t="shared" si="23"/>
      </c>
      <c r="G242" s="17">
        <f t="shared" si="20"/>
      </c>
    </row>
    <row r="243" spans="2:7" ht="14.25">
      <c r="B243" s="16">
        <f t="shared" si="21"/>
      </c>
      <c r="C243" s="17">
        <f t="shared" si="22"/>
      </c>
      <c r="D243" s="17">
        <f t="shared" si="18"/>
      </c>
      <c r="E243" s="17">
        <f t="shared" si="19"/>
      </c>
      <c r="F243" s="17">
        <f t="shared" si="23"/>
      </c>
      <c r="G243" s="17">
        <f t="shared" si="20"/>
      </c>
    </row>
    <row r="244" spans="2:7" ht="14.25">
      <c r="B244" s="16">
        <f t="shared" si="21"/>
      </c>
      <c r="C244" s="17">
        <f t="shared" si="22"/>
      </c>
      <c r="D244" s="17">
        <f t="shared" si="18"/>
      </c>
      <c r="E244" s="17">
        <f t="shared" si="19"/>
      </c>
      <c r="F244" s="17">
        <f t="shared" si="23"/>
      </c>
      <c r="G244" s="17">
        <f t="shared" si="20"/>
      </c>
    </row>
    <row r="245" spans="2:7" ht="14.25">
      <c r="B245" s="16">
        <f t="shared" si="21"/>
      </c>
      <c r="C245" s="17">
        <f t="shared" si="22"/>
      </c>
      <c r="D245" s="17">
        <f t="shared" si="18"/>
      </c>
      <c r="E245" s="17">
        <f t="shared" si="19"/>
      </c>
      <c r="F245" s="17">
        <f t="shared" si="23"/>
      </c>
      <c r="G245" s="17">
        <f t="shared" si="20"/>
      </c>
    </row>
    <row r="246" spans="2:7" ht="14.25">
      <c r="B246" s="16">
        <f t="shared" si="21"/>
      </c>
      <c r="C246" s="17">
        <f t="shared" si="22"/>
      </c>
      <c r="D246" s="17">
        <f t="shared" si="18"/>
      </c>
      <c r="E246" s="17">
        <f t="shared" si="19"/>
      </c>
      <c r="F246" s="17">
        <f t="shared" si="23"/>
      </c>
      <c r="G246" s="17">
        <f t="shared" si="20"/>
      </c>
    </row>
    <row r="247" spans="2:7" ht="14.25">
      <c r="B247" s="16">
        <f t="shared" si="21"/>
      </c>
      <c r="C247" s="17">
        <f t="shared" si="22"/>
      </c>
      <c r="D247" s="17">
        <f t="shared" si="18"/>
      </c>
      <c r="E247" s="17">
        <f t="shared" si="19"/>
      </c>
      <c r="F247" s="17">
        <f t="shared" si="23"/>
      </c>
      <c r="G247" s="17">
        <f t="shared" si="20"/>
      </c>
    </row>
    <row r="248" spans="2:7" ht="14.25">
      <c r="B248" s="16">
        <f t="shared" si="21"/>
      </c>
      <c r="C248" s="17">
        <f t="shared" si="22"/>
      </c>
      <c r="D248" s="17">
        <f t="shared" si="18"/>
      </c>
      <c r="E248" s="17">
        <f t="shared" si="19"/>
      </c>
      <c r="F248" s="17">
        <f t="shared" si="23"/>
      </c>
      <c r="G248" s="17">
        <f t="shared" si="20"/>
      </c>
    </row>
    <row r="249" spans="2:7" ht="14.25">
      <c r="B249" s="16">
        <f t="shared" si="21"/>
      </c>
      <c r="C249" s="17">
        <f t="shared" si="22"/>
      </c>
      <c r="D249" s="17">
        <f t="shared" si="18"/>
      </c>
      <c r="E249" s="17">
        <f t="shared" si="19"/>
      </c>
      <c r="F249" s="17">
        <f t="shared" si="23"/>
      </c>
      <c r="G249" s="17">
        <f t="shared" si="20"/>
      </c>
    </row>
    <row r="250" spans="2:7" ht="14.25">
      <c r="B250" s="16">
        <f t="shared" si="21"/>
      </c>
      <c r="C250" s="17">
        <f t="shared" si="22"/>
      </c>
      <c r="D250" s="17">
        <f t="shared" si="18"/>
      </c>
      <c r="E250" s="17">
        <f t="shared" si="19"/>
      </c>
      <c r="F250" s="17">
        <f t="shared" si="23"/>
      </c>
      <c r="G250" s="17">
        <f t="shared" si="20"/>
      </c>
    </row>
    <row r="251" spans="2:7" ht="14.25">
      <c r="B251" s="16">
        <f t="shared" si="21"/>
      </c>
      <c r="C251" s="17">
        <f t="shared" si="22"/>
      </c>
      <c r="D251" s="17">
        <f t="shared" si="18"/>
      </c>
      <c r="E251" s="17">
        <f t="shared" si="19"/>
      </c>
      <c r="F251" s="17">
        <f t="shared" si="23"/>
      </c>
      <c r="G251" s="17">
        <f t="shared" si="20"/>
      </c>
    </row>
    <row r="252" spans="2:7" ht="14.25">
      <c r="B252" s="16">
        <f t="shared" si="21"/>
      </c>
      <c r="C252" s="17">
        <f t="shared" si="22"/>
      </c>
      <c r="D252" s="17">
        <f t="shared" si="18"/>
      </c>
      <c r="E252" s="17">
        <f t="shared" si="19"/>
      </c>
      <c r="F252" s="17">
        <f t="shared" si="23"/>
      </c>
      <c r="G252" s="17">
        <f t="shared" si="20"/>
      </c>
    </row>
    <row r="253" spans="2:7" ht="14.25">
      <c r="B253" s="16">
        <f t="shared" si="21"/>
      </c>
      <c r="C253" s="17">
        <f t="shared" si="22"/>
      </c>
      <c r="D253" s="17">
        <f t="shared" si="18"/>
      </c>
      <c r="E253" s="17">
        <f t="shared" si="19"/>
      </c>
      <c r="F253" s="17">
        <f t="shared" si="23"/>
      </c>
      <c r="G253" s="17">
        <f t="shared" si="20"/>
      </c>
    </row>
    <row r="254" spans="2:7" ht="14.25">
      <c r="B254" s="16">
        <f t="shared" si="21"/>
      </c>
      <c r="C254" s="17">
        <f t="shared" si="22"/>
      </c>
      <c r="D254" s="17">
        <f t="shared" si="18"/>
      </c>
      <c r="E254" s="17">
        <f t="shared" si="19"/>
      </c>
      <c r="F254" s="17">
        <f t="shared" si="23"/>
      </c>
      <c r="G254" s="17">
        <f t="shared" si="20"/>
      </c>
    </row>
    <row r="255" spans="2:7" ht="14.25">
      <c r="B255" s="16">
        <f t="shared" si="21"/>
      </c>
      <c r="C255" s="17">
        <f t="shared" si="22"/>
      </c>
      <c r="D255" s="17">
        <f t="shared" si="18"/>
      </c>
      <c r="E255" s="17">
        <f t="shared" si="19"/>
      </c>
      <c r="F255" s="17">
        <f t="shared" si="23"/>
      </c>
      <c r="G255" s="17">
        <f t="shared" si="20"/>
      </c>
    </row>
    <row r="256" spans="2:7" ht="14.25">
      <c r="B256" s="16">
        <f t="shared" si="21"/>
      </c>
      <c r="C256" s="17">
        <f t="shared" si="22"/>
      </c>
      <c r="D256" s="17">
        <f t="shared" si="18"/>
      </c>
      <c r="E256" s="17">
        <f t="shared" si="19"/>
      </c>
      <c r="F256" s="17">
        <f t="shared" si="23"/>
      </c>
      <c r="G256" s="17">
        <f t="shared" si="20"/>
      </c>
    </row>
    <row r="257" spans="2:7" ht="14.25">
      <c r="B257" s="16">
        <f t="shared" si="21"/>
      </c>
      <c r="C257" s="17">
        <f t="shared" si="22"/>
      </c>
      <c r="D257" s="17">
        <f t="shared" si="18"/>
      </c>
      <c r="E257" s="17">
        <f t="shared" si="19"/>
      </c>
      <c r="F257" s="17">
        <f t="shared" si="23"/>
      </c>
      <c r="G257" s="17">
        <f t="shared" si="20"/>
      </c>
    </row>
    <row r="258" spans="2:7" ht="14.25">
      <c r="B258" s="16">
        <f t="shared" si="21"/>
      </c>
      <c r="C258" s="17">
        <f t="shared" si="22"/>
      </c>
      <c r="D258" s="17">
        <f t="shared" si="18"/>
      </c>
      <c r="E258" s="17">
        <f t="shared" si="19"/>
      </c>
      <c r="F258" s="17">
        <f t="shared" si="23"/>
      </c>
      <c r="G258" s="17">
        <f t="shared" si="20"/>
      </c>
    </row>
    <row r="259" spans="2:7" ht="14.25">
      <c r="B259" s="16">
        <f t="shared" si="21"/>
      </c>
      <c r="C259" s="17">
        <f t="shared" si="22"/>
      </c>
      <c r="D259" s="17">
        <f t="shared" si="18"/>
      </c>
      <c r="E259" s="17">
        <f t="shared" si="19"/>
      </c>
      <c r="F259" s="17">
        <f t="shared" si="23"/>
      </c>
      <c r="G259" s="17">
        <f t="shared" si="20"/>
      </c>
    </row>
    <row r="260" spans="2:7" ht="14.25">
      <c r="B260" s="16">
        <f t="shared" si="21"/>
      </c>
      <c r="C260" s="17">
        <f t="shared" si="22"/>
      </c>
      <c r="D260" s="17">
        <f t="shared" si="18"/>
      </c>
      <c r="E260" s="17">
        <f t="shared" si="19"/>
      </c>
      <c r="F260" s="17">
        <f t="shared" si="23"/>
      </c>
      <c r="G260" s="17">
        <f t="shared" si="20"/>
      </c>
    </row>
    <row r="261" spans="2:7" ht="14.25">
      <c r="B261" s="16">
        <f t="shared" si="21"/>
      </c>
      <c r="C261" s="17">
        <f t="shared" si="22"/>
      </c>
      <c r="D261" s="17">
        <f t="shared" si="18"/>
      </c>
      <c r="E261" s="17">
        <f t="shared" si="19"/>
      </c>
      <c r="F261" s="17">
        <f t="shared" si="23"/>
      </c>
      <c r="G261" s="17">
        <f t="shared" si="20"/>
      </c>
    </row>
    <row r="262" spans="2:7" ht="14.25">
      <c r="B262" s="16">
        <f t="shared" si="21"/>
      </c>
      <c r="C262" s="17">
        <f t="shared" si="22"/>
      </c>
      <c r="D262" s="17">
        <f t="shared" si="18"/>
      </c>
      <c r="E262" s="17">
        <f t="shared" si="19"/>
      </c>
      <c r="F262" s="17">
        <f t="shared" si="23"/>
      </c>
      <c r="G262" s="17">
        <f t="shared" si="20"/>
      </c>
    </row>
    <row r="263" spans="2:7" ht="14.25">
      <c r="B263" s="16">
        <f t="shared" si="21"/>
      </c>
      <c r="C263" s="17">
        <f t="shared" si="22"/>
      </c>
      <c r="D263" s="17">
        <f t="shared" si="18"/>
      </c>
      <c r="E263" s="17">
        <f t="shared" si="19"/>
      </c>
      <c r="F263" s="17">
        <f t="shared" si="23"/>
      </c>
      <c r="G263" s="17">
        <f t="shared" si="20"/>
      </c>
    </row>
    <row r="264" spans="2:7" ht="14.25">
      <c r="B264" s="16">
        <f t="shared" si="21"/>
      </c>
      <c r="C264" s="17">
        <f t="shared" si="22"/>
      </c>
      <c r="D264" s="17">
        <f t="shared" si="18"/>
      </c>
      <c r="E264" s="17">
        <f t="shared" si="19"/>
      </c>
      <c r="F264" s="17">
        <f t="shared" si="23"/>
      </c>
      <c r="G264" s="17">
        <f t="shared" si="20"/>
      </c>
    </row>
    <row r="265" spans="2:7" ht="14.25">
      <c r="B265" s="16">
        <f t="shared" si="21"/>
      </c>
      <c r="C265" s="17">
        <f t="shared" si="22"/>
      </c>
      <c r="D265" s="17">
        <f aca="true" t="shared" si="24" ref="D265:D328">IF(B265="","",Greiðsla)</f>
      </c>
      <c r="E265" s="17">
        <f aca="true" t="shared" si="25" ref="E265:E328">IF(B265="","",C265*Vextir/12)</f>
      </c>
      <c r="F265" s="17">
        <f t="shared" si="23"/>
      </c>
      <c r="G265" s="17">
        <f aca="true" t="shared" si="26" ref="G265:G328">IF(B265="","",C265-D265)</f>
      </c>
    </row>
    <row r="266" spans="2:7" ht="14.25">
      <c r="B266" s="16">
        <f aca="true" t="shared" si="27" ref="B266:B329">IF(OR(B265="",B265=Fj.afborgana),"",B265+1)</f>
      </c>
      <c r="C266" s="17">
        <f aca="true" t="shared" si="28" ref="C266:C329">IF(B266="","",G265)</f>
      </c>
      <c r="D266" s="17">
        <f t="shared" si="24"/>
      </c>
      <c r="E266" s="17">
        <f t="shared" si="25"/>
      </c>
      <c r="F266" s="17">
        <f aca="true" t="shared" si="29" ref="F266:F329">IF(D266="","",D266+E266)</f>
      </c>
      <c r="G266" s="17">
        <f t="shared" si="26"/>
      </c>
    </row>
    <row r="267" spans="2:7" ht="14.25">
      <c r="B267" s="16">
        <f t="shared" si="27"/>
      </c>
      <c r="C267" s="17">
        <f t="shared" si="28"/>
      </c>
      <c r="D267" s="17">
        <f t="shared" si="24"/>
      </c>
      <c r="E267" s="17">
        <f t="shared" si="25"/>
      </c>
      <c r="F267" s="17">
        <f t="shared" si="29"/>
      </c>
      <c r="G267" s="17">
        <f t="shared" si="26"/>
      </c>
    </row>
    <row r="268" spans="2:7" ht="14.25">
      <c r="B268" s="16">
        <f t="shared" si="27"/>
      </c>
      <c r="C268" s="17">
        <f t="shared" si="28"/>
      </c>
      <c r="D268" s="17">
        <f t="shared" si="24"/>
      </c>
      <c r="E268" s="17">
        <f t="shared" si="25"/>
      </c>
      <c r="F268" s="17">
        <f t="shared" si="29"/>
      </c>
      <c r="G268" s="17">
        <f t="shared" si="26"/>
      </c>
    </row>
    <row r="269" spans="2:7" ht="14.25">
      <c r="B269" s="16">
        <f t="shared" si="27"/>
      </c>
      <c r="C269" s="17">
        <f t="shared" si="28"/>
      </c>
      <c r="D269" s="17">
        <f t="shared" si="24"/>
      </c>
      <c r="E269" s="17">
        <f t="shared" si="25"/>
      </c>
      <c r="F269" s="17">
        <f t="shared" si="29"/>
      </c>
      <c r="G269" s="17">
        <f t="shared" si="26"/>
      </c>
    </row>
    <row r="270" spans="2:7" ht="14.25">
      <c r="B270" s="16">
        <f t="shared" si="27"/>
      </c>
      <c r="C270" s="17">
        <f t="shared" si="28"/>
      </c>
      <c r="D270" s="17">
        <f t="shared" si="24"/>
      </c>
      <c r="E270" s="17">
        <f t="shared" si="25"/>
      </c>
      <c r="F270" s="17">
        <f t="shared" si="29"/>
      </c>
      <c r="G270" s="17">
        <f t="shared" si="26"/>
      </c>
    </row>
    <row r="271" spans="2:7" ht="14.25">
      <c r="B271" s="16">
        <f t="shared" si="27"/>
      </c>
      <c r="C271" s="17">
        <f t="shared" si="28"/>
      </c>
      <c r="D271" s="17">
        <f t="shared" si="24"/>
      </c>
      <c r="E271" s="17">
        <f t="shared" si="25"/>
      </c>
      <c r="F271" s="17">
        <f t="shared" si="29"/>
      </c>
      <c r="G271" s="17">
        <f t="shared" si="26"/>
      </c>
    </row>
    <row r="272" spans="2:7" ht="14.25">
      <c r="B272" s="16">
        <f t="shared" si="27"/>
      </c>
      <c r="C272" s="17">
        <f t="shared" si="28"/>
      </c>
      <c r="D272" s="17">
        <f t="shared" si="24"/>
      </c>
      <c r="E272" s="17">
        <f t="shared" si="25"/>
      </c>
      <c r="F272" s="17">
        <f t="shared" si="29"/>
      </c>
      <c r="G272" s="17">
        <f t="shared" si="26"/>
      </c>
    </row>
    <row r="273" spans="2:7" ht="14.25">
      <c r="B273" s="16">
        <f t="shared" si="27"/>
      </c>
      <c r="C273" s="17">
        <f t="shared" si="28"/>
      </c>
      <c r="D273" s="17">
        <f t="shared" si="24"/>
      </c>
      <c r="E273" s="17">
        <f t="shared" si="25"/>
      </c>
      <c r="F273" s="17">
        <f t="shared" si="29"/>
      </c>
      <c r="G273" s="17">
        <f t="shared" si="26"/>
      </c>
    </row>
    <row r="274" spans="2:7" ht="14.25">
      <c r="B274" s="16">
        <f t="shared" si="27"/>
      </c>
      <c r="C274" s="17">
        <f t="shared" si="28"/>
      </c>
      <c r="D274" s="17">
        <f t="shared" si="24"/>
      </c>
      <c r="E274" s="17">
        <f t="shared" si="25"/>
      </c>
      <c r="F274" s="17">
        <f t="shared" si="29"/>
      </c>
      <c r="G274" s="17">
        <f t="shared" si="26"/>
      </c>
    </row>
    <row r="275" spans="2:7" ht="14.25">
      <c r="B275" s="16">
        <f t="shared" si="27"/>
      </c>
      <c r="C275" s="17">
        <f t="shared" si="28"/>
      </c>
      <c r="D275" s="17">
        <f t="shared" si="24"/>
      </c>
      <c r="E275" s="17">
        <f t="shared" si="25"/>
      </c>
      <c r="F275" s="17">
        <f t="shared" si="29"/>
      </c>
      <c r="G275" s="17">
        <f t="shared" si="26"/>
      </c>
    </row>
    <row r="276" spans="2:7" ht="14.25">
      <c r="B276" s="16">
        <f t="shared" si="27"/>
      </c>
      <c r="C276" s="17">
        <f t="shared" si="28"/>
      </c>
      <c r="D276" s="17">
        <f t="shared" si="24"/>
      </c>
      <c r="E276" s="17">
        <f t="shared" si="25"/>
      </c>
      <c r="F276" s="17">
        <f t="shared" si="29"/>
      </c>
      <c r="G276" s="17">
        <f t="shared" si="26"/>
      </c>
    </row>
    <row r="277" spans="2:7" ht="14.25">
      <c r="B277" s="16">
        <f t="shared" si="27"/>
      </c>
      <c r="C277" s="17">
        <f t="shared" si="28"/>
      </c>
      <c r="D277" s="17">
        <f t="shared" si="24"/>
      </c>
      <c r="E277" s="17">
        <f t="shared" si="25"/>
      </c>
      <c r="F277" s="17">
        <f t="shared" si="29"/>
      </c>
      <c r="G277" s="17">
        <f t="shared" si="26"/>
      </c>
    </row>
    <row r="278" spans="2:7" ht="14.25">
      <c r="B278" s="16">
        <f t="shared" si="27"/>
      </c>
      <c r="C278" s="17">
        <f t="shared" si="28"/>
      </c>
      <c r="D278" s="17">
        <f t="shared" si="24"/>
      </c>
      <c r="E278" s="17">
        <f t="shared" si="25"/>
      </c>
      <c r="F278" s="17">
        <f t="shared" si="29"/>
      </c>
      <c r="G278" s="17">
        <f t="shared" si="26"/>
      </c>
    </row>
    <row r="279" spans="2:7" ht="14.25">
      <c r="B279" s="16">
        <f t="shared" si="27"/>
      </c>
      <c r="C279" s="17">
        <f t="shared" si="28"/>
      </c>
      <c r="D279" s="17">
        <f t="shared" si="24"/>
      </c>
      <c r="E279" s="17">
        <f t="shared" si="25"/>
      </c>
      <c r="F279" s="17">
        <f t="shared" si="29"/>
      </c>
      <c r="G279" s="17">
        <f t="shared" si="26"/>
      </c>
    </row>
    <row r="280" spans="2:7" ht="14.25">
      <c r="B280" s="16">
        <f t="shared" si="27"/>
      </c>
      <c r="C280" s="17">
        <f t="shared" si="28"/>
      </c>
      <c r="D280" s="17">
        <f t="shared" si="24"/>
      </c>
      <c r="E280" s="17">
        <f t="shared" si="25"/>
      </c>
      <c r="F280" s="17">
        <f t="shared" si="29"/>
      </c>
      <c r="G280" s="17">
        <f t="shared" si="26"/>
      </c>
    </row>
    <row r="281" spans="2:7" ht="14.25">
      <c r="B281" s="16">
        <f t="shared" si="27"/>
      </c>
      <c r="C281" s="17">
        <f t="shared" si="28"/>
      </c>
      <c r="D281" s="17">
        <f t="shared" si="24"/>
      </c>
      <c r="E281" s="17">
        <f t="shared" si="25"/>
      </c>
      <c r="F281" s="17">
        <f t="shared" si="29"/>
      </c>
      <c r="G281" s="17">
        <f t="shared" si="26"/>
      </c>
    </row>
    <row r="282" spans="2:7" ht="14.25">
      <c r="B282" s="16">
        <f t="shared" si="27"/>
      </c>
      <c r="C282" s="17">
        <f t="shared" si="28"/>
      </c>
      <c r="D282" s="17">
        <f t="shared" si="24"/>
      </c>
      <c r="E282" s="17">
        <f t="shared" si="25"/>
      </c>
      <c r="F282" s="17">
        <f t="shared" si="29"/>
      </c>
      <c r="G282" s="17">
        <f t="shared" si="26"/>
      </c>
    </row>
    <row r="283" spans="2:7" ht="14.25">
      <c r="B283" s="16">
        <f t="shared" si="27"/>
      </c>
      <c r="C283" s="17">
        <f t="shared" si="28"/>
      </c>
      <c r="D283" s="17">
        <f t="shared" si="24"/>
      </c>
      <c r="E283" s="17">
        <f t="shared" si="25"/>
      </c>
      <c r="F283" s="17">
        <f t="shared" si="29"/>
      </c>
      <c r="G283" s="17">
        <f t="shared" si="26"/>
      </c>
    </row>
    <row r="284" spans="2:7" ht="14.25">
      <c r="B284" s="16">
        <f t="shared" si="27"/>
      </c>
      <c r="C284" s="17">
        <f t="shared" si="28"/>
      </c>
      <c r="D284" s="17">
        <f t="shared" si="24"/>
      </c>
      <c r="E284" s="17">
        <f t="shared" si="25"/>
      </c>
      <c r="F284" s="17">
        <f t="shared" si="29"/>
      </c>
      <c r="G284" s="17">
        <f t="shared" si="26"/>
      </c>
    </row>
    <row r="285" spans="2:7" ht="14.25">
      <c r="B285" s="16">
        <f t="shared" si="27"/>
      </c>
      <c r="C285" s="17">
        <f t="shared" si="28"/>
      </c>
      <c r="D285" s="17">
        <f t="shared" si="24"/>
      </c>
      <c r="E285" s="17">
        <f t="shared" si="25"/>
      </c>
      <c r="F285" s="17">
        <f t="shared" si="29"/>
      </c>
      <c r="G285" s="17">
        <f t="shared" si="26"/>
      </c>
    </row>
    <row r="286" spans="2:7" ht="14.25">
      <c r="B286" s="16">
        <f t="shared" si="27"/>
      </c>
      <c r="C286" s="17">
        <f t="shared" si="28"/>
      </c>
      <c r="D286" s="17">
        <f t="shared" si="24"/>
      </c>
      <c r="E286" s="17">
        <f t="shared" si="25"/>
      </c>
      <c r="F286" s="17">
        <f t="shared" si="29"/>
      </c>
      <c r="G286" s="17">
        <f t="shared" si="26"/>
      </c>
    </row>
    <row r="287" spans="2:7" ht="14.25">
      <c r="B287" s="16">
        <f t="shared" si="27"/>
      </c>
      <c r="C287" s="17">
        <f t="shared" si="28"/>
      </c>
      <c r="D287" s="17">
        <f t="shared" si="24"/>
      </c>
      <c r="E287" s="17">
        <f t="shared" si="25"/>
      </c>
      <c r="F287" s="17">
        <f t="shared" si="29"/>
      </c>
      <c r="G287" s="17">
        <f t="shared" si="26"/>
      </c>
    </row>
    <row r="288" spans="2:7" ht="14.25">
      <c r="B288" s="16">
        <f t="shared" si="27"/>
      </c>
      <c r="C288" s="17">
        <f t="shared" si="28"/>
      </c>
      <c r="D288" s="17">
        <f t="shared" si="24"/>
      </c>
      <c r="E288" s="17">
        <f t="shared" si="25"/>
      </c>
      <c r="F288" s="17">
        <f t="shared" si="29"/>
      </c>
      <c r="G288" s="17">
        <f t="shared" si="26"/>
      </c>
    </row>
    <row r="289" spans="2:7" ht="14.25">
      <c r="B289" s="16">
        <f t="shared" si="27"/>
      </c>
      <c r="C289" s="17">
        <f t="shared" si="28"/>
      </c>
      <c r="D289" s="17">
        <f t="shared" si="24"/>
      </c>
      <c r="E289" s="17">
        <f t="shared" si="25"/>
      </c>
      <c r="F289" s="17">
        <f t="shared" si="29"/>
      </c>
      <c r="G289" s="17">
        <f t="shared" si="26"/>
      </c>
    </row>
    <row r="290" spans="2:7" ht="14.25">
      <c r="B290" s="16">
        <f t="shared" si="27"/>
      </c>
      <c r="C290" s="17">
        <f t="shared" si="28"/>
      </c>
      <c r="D290" s="17">
        <f t="shared" si="24"/>
      </c>
      <c r="E290" s="17">
        <f t="shared" si="25"/>
      </c>
      <c r="F290" s="17">
        <f t="shared" si="29"/>
      </c>
      <c r="G290" s="17">
        <f t="shared" si="26"/>
      </c>
    </row>
    <row r="291" spans="2:7" ht="14.25">
      <c r="B291" s="16">
        <f t="shared" si="27"/>
      </c>
      <c r="C291" s="17">
        <f t="shared" si="28"/>
      </c>
      <c r="D291" s="17">
        <f t="shared" si="24"/>
      </c>
      <c r="E291" s="17">
        <f t="shared" si="25"/>
      </c>
      <c r="F291" s="17">
        <f t="shared" si="29"/>
      </c>
      <c r="G291" s="17">
        <f t="shared" si="26"/>
      </c>
    </row>
    <row r="292" spans="2:7" ht="14.25">
      <c r="B292" s="16">
        <f t="shared" si="27"/>
      </c>
      <c r="C292" s="17">
        <f t="shared" si="28"/>
      </c>
      <c r="D292" s="17">
        <f t="shared" si="24"/>
      </c>
      <c r="E292" s="17">
        <f t="shared" si="25"/>
      </c>
      <c r="F292" s="17">
        <f t="shared" si="29"/>
      </c>
      <c r="G292" s="17">
        <f t="shared" si="26"/>
      </c>
    </row>
    <row r="293" spans="2:7" ht="14.25">
      <c r="B293" s="16">
        <f t="shared" si="27"/>
      </c>
      <c r="C293" s="17">
        <f t="shared" si="28"/>
      </c>
      <c r="D293" s="17">
        <f t="shared" si="24"/>
      </c>
      <c r="E293" s="17">
        <f t="shared" si="25"/>
      </c>
      <c r="F293" s="17">
        <f t="shared" si="29"/>
      </c>
      <c r="G293" s="17">
        <f t="shared" si="26"/>
      </c>
    </row>
    <row r="294" spans="2:7" ht="14.25">
      <c r="B294" s="16">
        <f t="shared" si="27"/>
      </c>
      <c r="C294" s="17">
        <f t="shared" si="28"/>
      </c>
      <c r="D294" s="17">
        <f t="shared" si="24"/>
      </c>
      <c r="E294" s="17">
        <f t="shared" si="25"/>
      </c>
      <c r="F294" s="17">
        <f t="shared" si="29"/>
      </c>
      <c r="G294" s="17">
        <f t="shared" si="26"/>
      </c>
    </row>
    <row r="295" spans="2:7" ht="14.25">
      <c r="B295" s="16">
        <f t="shared" si="27"/>
      </c>
      <c r="C295" s="17">
        <f t="shared" si="28"/>
      </c>
      <c r="D295" s="17">
        <f t="shared" si="24"/>
      </c>
      <c r="E295" s="17">
        <f t="shared" si="25"/>
      </c>
      <c r="F295" s="17">
        <f t="shared" si="29"/>
      </c>
      <c r="G295" s="17">
        <f t="shared" si="26"/>
      </c>
    </row>
    <row r="296" spans="2:7" ht="14.25">
      <c r="B296" s="16">
        <f t="shared" si="27"/>
      </c>
      <c r="C296" s="17">
        <f t="shared" si="28"/>
      </c>
      <c r="D296" s="17">
        <f t="shared" si="24"/>
      </c>
      <c r="E296" s="17">
        <f t="shared" si="25"/>
      </c>
      <c r="F296" s="17">
        <f t="shared" si="29"/>
      </c>
      <c r="G296" s="17">
        <f t="shared" si="26"/>
      </c>
    </row>
    <row r="297" spans="2:7" ht="14.25">
      <c r="B297" s="16">
        <f t="shared" si="27"/>
      </c>
      <c r="C297" s="17">
        <f t="shared" si="28"/>
      </c>
      <c r="D297" s="17">
        <f t="shared" si="24"/>
      </c>
      <c r="E297" s="17">
        <f t="shared" si="25"/>
      </c>
      <c r="F297" s="17">
        <f t="shared" si="29"/>
      </c>
      <c r="G297" s="17">
        <f t="shared" si="26"/>
      </c>
    </row>
    <row r="298" spans="2:7" ht="14.25">
      <c r="B298" s="16">
        <f t="shared" si="27"/>
      </c>
      <c r="C298" s="17">
        <f t="shared" si="28"/>
      </c>
      <c r="D298" s="17">
        <f t="shared" si="24"/>
      </c>
      <c r="E298" s="17">
        <f t="shared" si="25"/>
      </c>
      <c r="F298" s="17">
        <f t="shared" si="29"/>
      </c>
      <c r="G298" s="17">
        <f t="shared" si="26"/>
      </c>
    </row>
    <row r="299" spans="2:7" ht="14.25">
      <c r="B299" s="16">
        <f t="shared" si="27"/>
      </c>
      <c r="C299" s="17">
        <f t="shared" si="28"/>
      </c>
      <c r="D299" s="17">
        <f t="shared" si="24"/>
      </c>
      <c r="E299" s="17">
        <f t="shared" si="25"/>
      </c>
      <c r="F299" s="17">
        <f t="shared" si="29"/>
      </c>
      <c r="G299" s="17">
        <f t="shared" si="26"/>
      </c>
    </row>
    <row r="300" spans="2:7" ht="14.25">
      <c r="B300" s="16">
        <f t="shared" si="27"/>
      </c>
      <c r="C300" s="17">
        <f t="shared" si="28"/>
      </c>
      <c r="D300" s="17">
        <f t="shared" si="24"/>
      </c>
      <c r="E300" s="17">
        <f t="shared" si="25"/>
      </c>
      <c r="F300" s="17">
        <f t="shared" si="29"/>
      </c>
      <c r="G300" s="17">
        <f t="shared" si="26"/>
      </c>
    </row>
    <row r="301" spans="2:7" ht="14.25">
      <c r="B301" s="16">
        <f t="shared" si="27"/>
      </c>
      <c r="C301" s="17">
        <f t="shared" si="28"/>
      </c>
      <c r="D301" s="17">
        <f t="shared" si="24"/>
      </c>
      <c r="E301" s="17">
        <f t="shared" si="25"/>
      </c>
      <c r="F301" s="17">
        <f t="shared" si="29"/>
      </c>
      <c r="G301" s="17">
        <f t="shared" si="26"/>
      </c>
    </row>
    <row r="302" spans="2:7" ht="14.25">
      <c r="B302" s="16">
        <f t="shared" si="27"/>
      </c>
      <c r="C302" s="17">
        <f t="shared" si="28"/>
      </c>
      <c r="D302" s="17">
        <f t="shared" si="24"/>
      </c>
      <c r="E302" s="17">
        <f t="shared" si="25"/>
      </c>
      <c r="F302" s="17">
        <f t="shared" si="29"/>
      </c>
      <c r="G302" s="17">
        <f t="shared" si="26"/>
      </c>
    </row>
    <row r="303" spans="2:7" ht="14.25">
      <c r="B303" s="16">
        <f t="shared" si="27"/>
      </c>
      <c r="C303" s="17">
        <f t="shared" si="28"/>
      </c>
      <c r="D303" s="17">
        <f t="shared" si="24"/>
      </c>
      <c r="E303" s="17">
        <f t="shared" si="25"/>
      </c>
      <c r="F303" s="17">
        <f t="shared" si="29"/>
      </c>
      <c r="G303" s="17">
        <f t="shared" si="26"/>
      </c>
    </row>
    <row r="304" spans="2:7" ht="14.25">
      <c r="B304" s="16">
        <f t="shared" si="27"/>
      </c>
      <c r="C304" s="17">
        <f t="shared" si="28"/>
      </c>
      <c r="D304" s="17">
        <f t="shared" si="24"/>
      </c>
      <c r="E304" s="17">
        <f t="shared" si="25"/>
      </c>
      <c r="F304" s="17">
        <f t="shared" si="29"/>
      </c>
      <c r="G304" s="17">
        <f t="shared" si="26"/>
      </c>
    </row>
    <row r="305" spans="2:7" ht="14.25">
      <c r="B305" s="16">
        <f t="shared" si="27"/>
      </c>
      <c r="C305" s="17">
        <f t="shared" si="28"/>
      </c>
      <c r="D305" s="17">
        <f t="shared" si="24"/>
      </c>
      <c r="E305" s="17">
        <f t="shared" si="25"/>
      </c>
      <c r="F305" s="17">
        <f t="shared" si="29"/>
      </c>
      <c r="G305" s="17">
        <f t="shared" si="26"/>
      </c>
    </row>
    <row r="306" spans="2:7" ht="14.25">
      <c r="B306" s="16">
        <f t="shared" si="27"/>
      </c>
      <c r="C306" s="17">
        <f t="shared" si="28"/>
      </c>
      <c r="D306" s="17">
        <f t="shared" si="24"/>
      </c>
      <c r="E306" s="17">
        <f t="shared" si="25"/>
      </c>
      <c r="F306" s="17">
        <f t="shared" si="29"/>
      </c>
      <c r="G306" s="17">
        <f t="shared" si="26"/>
      </c>
    </row>
    <row r="307" spans="2:7" ht="14.25">
      <c r="B307" s="16">
        <f t="shared" si="27"/>
      </c>
      <c r="C307" s="17">
        <f t="shared" si="28"/>
      </c>
      <c r="D307" s="17">
        <f t="shared" si="24"/>
      </c>
      <c r="E307" s="17">
        <f t="shared" si="25"/>
      </c>
      <c r="F307" s="17">
        <f t="shared" si="29"/>
      </c>
      <c r="G307" s="17">
        <f t="shared" si="26"/>
      </c>
    </row>
    <row r="308" spans="2:7" ht="14.25">
      <c r="B308" s="16">
        <f t="shared" si="27"/>
      </c>
      <c r="C308" s="17">
        <f t="shared" si="28"/>
      </c>
      <c r="D308" s="17">
        <f t="shared" si="24"/>
      </c>
      <c r="E308" s="17">
        <f t="shared" si="25"/>
      </c>
      <c r="F308" s="17">
        <f t="shared" si="29"/>
      </c>
      <c r="G308" s="17">
        <f t="shared" si="26"/>
      </c>
    </row>
    <row r="309" spans="2:7" ht="14.25">
      <c r="B309" s="16">
        <f t="shared" si="27"/>
      </c>
      <c r="C309" s="17">
        <f t="shared" si="28"/>
      </c>
      <c r="D309" s="17">
        <f t="shared" si="24"/>
      </c>
      <c r="E309" s="17">
        <f t="shared" si="25"/>
      </c>
      <c r="F309" s="17">
        <f t="shared" si="29"/>
      </c>
      <c r="G309" s="17">
        <f t="shared" si="26"/>
      </c>
    </row>
    <row r="310" spans="2:7" ht="14.25">
      <c r="B310" s="16">
        <f t="shared" si="27"/>
      </c>
      <c r="C310" s="17">
        <f t="shared" si="28"/>
      </c>
      <c r="D310" s="17">
        <f t="shared" si="24"/>
      </c>
      <c r="E310" s="17">
        <f t="shared" si="25"/>
      </c>
      <c r="F310" s="17">
        <f t="shared" si="29"/>
      </c>
      <c r="G310" s="17">
        <f t="shared" si="26"/>
      </c>
    </row>
    <row r="311" spans="2:7" ht="14.25">
      <c r="B311" s="16">
        <f t="shared" si="27"/>
      </c>
      <c r="C311" s="17">
        <f t="shared" si="28"/>
      </c>
      <c r="D311" s="17">
        <f t="shared" si="24"/>
      </c>
      <c r="E311" s="17">
        <f t="shared" si="25"/>
      </c>
      <c r="F311" s="17">
        <f t="shared" si="29"/>
      </c>
      <c r="G311" s="17">
        <f t="shared" si="26"/>
      </c>
    </row>
    <row r="312" spans="2:7" ht="14.25">
      <c r="B312" s="16">
        <f t="shared" si="27"/>
      </c>
      <c r="C312" s="17">
        <f t="shared" si="28"/>
      </c>
      <c r="D312" s="17">
        <f t="shared" si="24"/>
      </c>
      <c r="E312" s="17">
        <f t="shared" si="25"/>
      </c>
      <c r="F312" s="17">
        <f t="shared" si="29"/>
      </c>
      <c r="G312" s="17">
        <f t="shared" si="26"/>
      </c>
    </row>
    <row r="313" spans="2:7" ht="14.25">
      <c r="B313" s="16">
        <f t="shared" si="27"/>
      </c>
      <c r="C313" s="17">
        <f t="shared" si="28"/>
      </c>
      <c r="D313" s="17">
        <f t="shared" si="24"/>
      </c>
      <c r="E313" s="17">
        <f t="shared" si="25"/>
      </c>
      <c r="F313" s="17">
        <f t="shared" si="29"/>
      </c>
      <c r="G313" s="17">
        <f t="shared" si="26"/>
      </c>
    </row>
    <row r="314" spans="2:7" ht="14.25">
      <c r="B314" s="16">
        <f t="shared" si="27"/>
      </c>
      <c r="C314" s="17">
        <f t="shared" si="28"/>
      </c>
      <c r="D314" s="17">
        <f t="shared" si="24"/>
      </c>
      <c r="E314" s="17">
        <f t="shared" si="25"/>
      </c>
      <c r="F314" s="17">
        <f t="shared" si="29"/>
      </c>
      <c r="G314" s="17">
        <f t="shared" si="26"/>
      </c>
    </row>
    <row r="315" spans="2:7" ht="14.25">
      <c r="B315" s="16">
        <f t="shared" si="27"/>
      </c>
      <c r="C315" s="17">
        <f t="shared" si="28"/>
      </c>
      <c r="D315" s="17">
        <f t="shared" si="24"/>
      </c>
      <c r="E315" s="17">
        <f t="shared" si="25"/>
      </c>
      <c r="F315" s="17">
        <f t="shared" si="29"/>
      </c>
      <c r="G315" s="17">
        <f t="shared" si="26"/>
      </c>
    </row>
    <row r="316" spans="2:7" ht="14.25">
      <c r="B316" s="16">
        <f t="shared" si="27"/>
      </c>
      <c r="C316" s="17">
        <f t="shared" si="28"/>
      </c>
      <c r="D316" s="17">
        <f t="shared" si="24"/>
      </c>
      <c r="E316" s="17">
        <f t="shared" si="25"/>
      </c>
      <c r="F316" s="17">
        <f t="shared" si="29"/>
      </c>
      <c r="G316" s="17">
        <f t="shared" si="26"/>
      </c>
    </row>
    <row r="317" spans="2:7" ht="14.25">
      <c r="B317" s="16">
        <f t="shared" si="27"/>
      </c>
      <c r="C317" s="17">
        <f t="shared" si="28"/>
      </c>
      <c r="D317" s="17">
        <f t="shared" si="24"/>
      </c>
      <c r="E317" s="17">
        <f t="shared" si="25"/>
      </c>
      <c r="F317" s="17">
        <f t="shared" si="29"/>
      </c>
      <c r="G317" s="17">
        <f t="shared" si="26"/>
      </c>
    </row>
    <row r="318" spans="2:7" ht="14.25">
      <c r="B318" s="16">
        <f t="shared" si="27"/>
      </c>
      <c r="C318" s="17">
        <f t="shared" si="28"/>
      </c>
      <c r="D318" s="17">
        <f t="shared" si="24"/>
      </c>
      <c r="E318" s="17">
        <f t="shared" si="25"/>
      </c>
      <c r="F318" s="17">
        <f t="shared" si="29"/>
      </c>
      <c r="G318" s="17">
        <f t="shared" si="26"/>
      </c>
    </row>
    <row r="319" spans="2:7" ht="14.25">
      <c r="B319" s="16">
        <f t="shared" si="27"/>
      </c>
      <c r="C319" s="17">
        <f t="shared" si="28"/>
      </c>
      <c r="D319" s="17">
        <f t="shared" si="24"/>
      </c>
      <c r="E319" s="17">
        <f t="shared" si="25"/>
      </c>
      <c r="F319" s="17">
        <f t="shared" si="29"/>
      </c>
      <c r="G319" s="17">
        <f t="shared" si="26"/>
      </c>
    </row>
    <row r="320" spans="2:7" ht="14.25">
      <c r="B320" s="16">
        <f t="shared" si="27"/>
      </c>
      <c r="C320" s="17">
        <f t="shared" si="28"/>
      </c>
      <c r="D320" s="17">
        <f t="shared" si="24"/>
      </c>
      <c r="E320" s="17">
        <f t="shared" si="25"/>
      </c>
      <c r="F320" s="17">
        <f t="shared" si="29"/>
      </c>
      <c r="G320" s="17">
        <f t="shared" si="26"/>
      </c>
    </row>
    <row r="321" spans="2:7" ht="14.25">
      <c r="B321" s="16">
        <f t="shared" si="27"/>
      </c>
      <c r="C321" s="17">
        <f t="shared" si="28"/>
      </c>
      <c r="D321" s="17">
        <f t="shared" si="24"/>
      </c>
      <c r="E321" s="17">
        <f t="shared" si="25"/>
      </c>
      <c r="F321" s="17">
        <f t="shared" si="29"/>
      </c>
      <c r="G321" s="17">
        <f t="shared" si="26"/>
      </c>
    </row>
    <row r="322" spans="2:7" ht="14.25">
      <c r="B322" s="16">
        <f t="shared" si="27"/>
      </c>
      <c r="C322" s="17">
        <f t="shared" si="28"/>
      </c>
      <c r="D322" s="17">
        <f t="shared" si="24"/>
      </c>
      <c r="E322" s="17">
        <f t="shared" si="25"/>
      </c>
      <c r="F322" s="17">
        <f t="shared" si="29"/>
      </c>
      <c r="G322" s="17">
        <f t="shared" si="26"/>
      </c>
    </row>
    <row r="323" spans="2:7" ht="14.25">
      <c r="B323" s="16">
        <f t="shared" si="27"/>
      </c>
      <c r="C323" s="17">
        <f t="shared" si="28"/>
      </c>
      <c r="D323" s="17">
        <f t="shared" si="24"/>
      </c>
      <c r="E323" s="17">
        <f t="shared" si="25"/>
      </c>
      <c r="F323" s="17">
        <f t="shared" si="29"/>
      </c>
      <c r="G323" s="17">
        <f t="shared" si="26"/>
      </c>
    </row>
    <row r="324" spans="2:7" ht="14.25">
      <c r="B324" s="16">
        <f t="shared" si="27"/>
      </c>
      <c r="C324" s="17">
        <f t="shared" si="28"/>
      </c>
      <c r="D324" s="17">
        <f t="shared" si="24"/>
      </c>
      <c r="E324" s="17">
        <f t="shared" si="25"/>
      </c>
      <c r="F324" s="17">
        <f t="shared" si="29"/>
      </c>
      <c r="G324" s="17">
        <f t="shared" si="26"/>
      </c>
    </row>
    <row r="325" spans="2:7" ht="14.25">
      <c r="B325" s="16">
        <f t="shared" si="27"/>
      </c>
      <c r="C325" s="17">
        <f t="shared" si="28"/>
      </c>
      <c r="D325" s="17">
        <f t="shared" si="24"/>
      </c>
      <c r="E325" s="17">
        <f t="shared" si="25"/>
      </c>
      <c r="F325" s="17">
        <f t="shared" si="29"/>
      </c>
      <c r="G325" s="17">
        <f t="shared" si="26"/>
      </c>
    </row>
    <row r="326" spans="2:7" ht="14.25">
      <c r="B326" s="16">
        <f t="shared" si="27"/>
      </c>
      <c r="C326" s="17">
        <f t="shared" si="28"/>
      </c>
      <c r="D326" s="17">
        <f t="shared" si="24"/>
      </c>
      <c r="E326" s="17">
        <f t="shared" si="25"/>
      </c>
      <c r="F326" s="17">
        <f t="shared" si="29"/>
      </c>
      <c r="G326" s="17">
        <f t="shared" si="26"/>
      </c>
    </row>
    <row r="327" spans="2:7" ht="14.25">
      <c r="B327" s="16">
        <f t="shared" si="27"/>
      </c>
      <c r="C327" s="17">
        <f t="shared" si="28"/>
      </c>
      <c r="D327" s="17">
        <f t="shared" si="24"/>
      </c>
      <c r="E327" s="17">
        <f t="shared" si="25"/>
      </c>
      <c r="F327" s="17">
        <f t="shared" si="29"/>
      </c>
      <c r="G327" s="17">
        <f t="shared" si="26"/>
      </c>
    </row>
    <row r="328" spans="2:7" ht="14.25">
      <c r="B328" s="16">
        <f t="shared" si="27"/>
      </c>
      <c r="C328" s="17">
        <f t="shared" si="28"/>
      </c>
      <c r="D328" s="17">
        <f t="shared" si="24"/>
      </c>
      <c r="E328" s="17">
        <f t="shared" si="25"/>
      </c>
      <c r="F328" s="17">
        <f t="shared" si="29"/>
      </c>
      <c r="G328" s="17">
        <f t="shared" si="26"/>
      </c>
    </row>
    <row r="329" spans="2:7" ht="14.25">
      <c r="B329" s="16">
        <f t="shared" si="27"/>
      </c>
      <c r="C329" s="17">
        <f t="shared" si="28"/>
      </c>
      <c r="D329" s="17">
        <f aca="true" t="shared" si="30" ref="D329:D392">IF(B329="","",Greiðsla)</f>
      </c>
      <c r="E329" s="17">
        <f aca="true" t="shared" si="31" ref="E329:E392">IF(B329="","",C329*Vextir/12)</f>
      </c>
      <c r="F329" s="17">
        <f t="shared" si="29"/>
      </c>
      <c r="G329" s="17">
        <f aca="true" t="shared" si="32" ref="G329:G392">IF(B329="","",C329-D329)</f>
      </c>
    </row>
    <row r="330" spans="2:7" ht="14.25">
      <c r="B330" s="16">
        <f aca="true" t="shared" si="33" ref="B330:B393">IF(OR(B329="",B329=Fj.afborgana),"",B329+1)</f>
      </c>
      <c r="C330" s="17">
        <f aca="true" t="shared" si="34" ref="C330:C393">IF(B330="","",G329)</f>
      </c>
      <c r="D330" s="17">
        <f t="shared" si="30"/>
      </c>
      <c r="E330" s="17">
        <f t="shared" si="31"/>
      </c>
      <c r="F330" s="17">
        <f aca="true" t="shared" si="35" ref="F330:F393">IF(D330="","",D330+E330)</f>
      </c>
      <c r="G330" s="17">
        <f t="shared" si="32"/>
      </c>
    </row>
    <row r="331" spans="2:7" ht="14.25">
      <c r="B331" s="16">
        <f t="shared" si="33"/>
      </c>
      <c r="C331" s="17">
        <f t="shared" si="34"/>
      </c>
      <c r="D331" s="17">
        <f t="shared" si="30"/>
      </c>
      <c r="E331" s="17">
        <f t="shared" si="31"/>
      </c>
      <c r="F331" s="17">
        <f t="shared" si="35"/>
      </c>
      <c r="G331" s="17">
        <f t="shared" si="32"/>
      </c>
    </row>
    <row r="332" spans="2:7" ht="14.25">
      <c r="B332" s="16">
        <f t="shared" si="33"/>
      </c>
      <c r="C332" s="17">
        <f t="shared" si="34"/>
      </c>
      <c r="D332" s="17">
        <f t="shared" si="30"/>
      </c>
      <c r="E332" s="17">
        <f t="shared" si="31"/>
      </c>
      <c r="F332" s="17">
        <f t="shared" si="35"/>
      </c>
      <c r="G332" s="17">
        <f t="shared" si="32"/>
      </c>
    </row>
    <row r="333" spans="2:7" ht="14.25">
      <c r="B333" s="16">
        <f t="shared" si="33"/>
      </c>
      <c r="C333" s="17">
        <f t="shared" si="34"/>
      </c>
      <c r="D333" s="17">
        <f t="shared" si="30"/>
      </c>
      <c r="E333" s="17">
        <f t="shared" si="31"/>
      </c>
      <c r="F333" s="17">
        <f t="shared" si="35"/>
      </c>
      <c r="G333" s="17">
        <f t="shared" si="32"/>
      </c>
    </row>
    <row r="334" spans="2:7" ht="14.25">
      <c r="B334" s="16">
        <f t="shared" si="33"/>
      </c>
      <c r="C334" s="17">
        <f t="shared" si="34"/>
      </c>
      <c r="D334" s="17">
        <f t="shared" si="30"/>
      </c>
      <c r="E334" s="17">
        <f t="shared" si="31"/>
      </c>
      <c r="F334" s="17">
        <f t="shared" si="35"/>
      </c>
      <c r="G334" s="17">
        <f t="shared" si="32"/>
      </c>
    </row>
    <row r="335" spans="2:7" ht="14.25">
      <c r="B335" s="16">
        <f t="shared" si="33"/>
      </c>
      <c r="C335" s="17">
        <f t="shared" si="34"/>
      </c>
      <c r="D335" s="17">
        <f t="shared" si="30"/>
      </c>
      <c r="E335" s="17">
        <f t="shared" si="31"/>
      </c>
      <c r="F335" s="17">
        <f t="shared" si="35"/>
      </c>
      <c r="G335" s="17">
        <f t="shared" si="32"/>
      </c>
    </row>
    <row r="336" spans="2:7" ht="14.25">
      <c r="B336" s="16">
        <f t="shared" si="33"/>
      </c>
      <c r="C336" s="17">
        <f t="shared" si="34"/>
      </c>
      <c r="D336" s="17">
        <f t="shared" si="30"/>
      </c>
      <c r="E336" s="17">
        <f t="shared" si="31"/>
      </c>
      <c r="F336" s="17">
        <f t="shared" si="35"/>
      </c>
      <c r="G336" s="17">
        <f t="shared" si="32"/>
      </c>
    </row>
    <row r="337" spans="2:7" ht="14.25">
      <c r="B337" s="16">
        <f t="shared" si="33"/>
      </c>
      <c r="C337" s="17">
        <f t="shared" si="34"/>
      </c>
      <c r="D337" s="17">
        <f t="shared" si="30"/>
      </c>
      <c r="E337" s="17">
        <f t="shared" si="31"/>
      </c>
      <c r="F337" s="17">
        <f t="shared" si="35"/>
      </c>
      <c r="G337" s="17">
        <f t="shared" si="32"/>
      </c>
    </row>
    <row r="338" spans="2:7" ht="14.25">
      <c r="B338" s="16">
        <f t="shared" si="33"/>
      </c>
      <c r="C338" s="17">
        <f t="shared" si="34"/>
      </c>
      <c r="D338" s="17">
        <f t="shared" si="30"/>
      </c>
      <c r="E338" s="17">
        <f t="shared" si="31"/>
      </c>
      <c r="F338" s="17">
        <f t="shared" si="35"/>
      </c>
      <c r="G338" s="17">
        <f t="shared" si="32"/>
      </c>
    </row>
    <row r="339" spans="2:7" ht="14.25">
      <c r="B339" s="16">
        <f t="shared" si="33"/>
      </c>
      <c r="C339" s="17">
        <f t="shared" si="34"/>
      </c>
      <c r="D339" s="17">
        <f t="shared" si="30"/>
      </c>
      <c r="E339" s="17">
        <f t="shared" si="31"/>
      </c>
      <c r="F339" s="17">
        <f t="shared" si="35"/>
      </c>
      <c r="G339" s="17">
        <f t="shared" si="32"/>
      </c>
    </row>
    <row r="340" spans="2:7" ht="14.25">
      <c r="B340" s="16">
        <f t="shared" si="33"/>
      </c>
      <c r="C340" s="17">
        <f t="shared" si="34"/>
      </c>
      <c r="D340" s="17">
        <f t="shared" si="30"/>
      </c>
      <c r="E340" s="17">
        <f t="shared" si="31"/>
      </c>
      <c r="F340" s="17">
        <f t="shared" si="35"/>
      </c>
      <c r="G340" s="17">
        <f t="shared" si="32"/>
      </c>
    </row>
    <row r="341" spans="2:7" ht="14.25">
      <c r="B341" s="16">
        <f t="shared" si="33"/>
      </c>
      <c r="C341" s="17">
        <f t="shared" si="34"/>
      </c>
      <c r="D341" s="17">
        <f t="shared" si="30"/>
      </c>
      <c r="E341" s="17">
        <f t="shared" si="31"/>
      </c>
      <c r="F341" s="17">
        <f t="shared" si="35"/>
      </c>
      <c r="G341" s="17">
        <f t="shared" si="32"/>
      </c>
    </row>
    <row r="342" spans="2:7" ht="14.25">
      <c r="B342" s="16">
        <f t="shared" si="33"/>
      </c>
      <c r="C342" s="17">
        <f t="shared" si="34"/>
      </c>
      <c r="D342" s="17">
        <f t="shared" si="30"/>
      </c>
      <c r="E342" s="17">
        <f t="shared" si="31"/>
      </c>
      <c r="F342" s="17">
        <f t="shared" si="35"/>
      </c>
      <c r="G342" s="17">
        <f t="shared" si="32"/>
      </c>
    </row>
    <row r="343" spans="2:7" ht="14.25">
      <c r="B343" s="16">
        <f t="shared" si="33"/>
      </c>
      <c r="C343" s="17">
        <f t="shared" si="34"/>
      </c>
      <c r="D343" s="17">
        <f t="shared" si="30"/>
      </c>
      <c r="E343" s="17">
        <f t="shared" si="31"/>
      </c>
      <c r="F343" s="17">
        <f t="shared" si="35"/>
      </c>
      <c r="G343" s="17">
        <f t="shared" si="32"/>
      </c>
    </row>
    <row r="344" spans="2:7" ht="14.25">
      <c r="B344" s="16">
        <f t="shared" si="33"/>
      </c>
      <c r="C344" s="17">
        <f t="shared" si="34"/>
      </c>
      <c r="D344" s="17">
        <f t="shared" si="30"/>
      </c>
      <c r="E344" s="17">
        <f t="shared" si="31"/>
      </c>
      <c r="F344" s="17">
        <f t="shared" si="35"/>
      </c>
      <c r="G344" s="17">
        <f t="shared" si="32"/>
      </c>
    </row>
    <row r="345" spans="2:7" ht="14.25">
      <c r="B345" s="16">
        <f t="shared" si="33"/>
      </c>
      <c r="C345" s="17">
        <f t="shared" si="34"/>
      </c>
      <c r="D345" s="17">
        <f t="shared" si="30"/>
      </c>
      <c r="E345" s="17">
        <f t="shared" si="31"/>
      </c>
      <c r="F345" s="17">
        <f t="shared" si="35"/>
      </c>
      <c r="G345" s="17">
        <f t="shared" si="32"/>
      </c>
    </row>
    <row r="346" spans="2:7" ht="14.25">
      <c r="B346" s="16">
        <f t="shared" si="33"/>
      </c>
      <c r="C346" s="17">
        <f t="shared" si="34"/>
      </c>
      <c r="D346" s="17">
        <f t="shared" si="30"/>
      </c>
      <c r="E346" s="17">
        <f t="shared" si="31"/>
      </c>
      <c r="F346" s="17">
        <f t="shared" si="35"/>
      </c>
      <c r="G346" s="17">
        <f t="shared" si="32"/>
      </c>
    </row>
    <row r="347" spans="2:7" ht="14.25">
      <c r="B347" s="16">
        <f t="shared" si="33"/>
      </c>
      <c r="C347" s="17">
        <f t="shared" si="34"/>
      </c>
      <c r="D347" s="17">
        <f t="shared" si="30"/>
      </c>
      <c r="E347" s="17">
        <f t="shared" si="31"/>
      </c>
      <c r="F347" s="17">
        <f t="shared" si="35"/>
      </c>
      <c r="G347" s="17">
        <f t="shared" si="32"/>
      </c>
    </row>
    <row r="348" spans="2:7" ht="14.25">
      <c r="B348" s="16">
        <f t="shared" si="33"/>
      </c>
      <c r="C348" s="17">
        <f t="shared" si="34"/>
      </c>
      <c r="D348" s="17">
        <f t="shared" si="30"/>
      </c>
      <c r="E348" s="17">
        <f t="shared" si="31"/>
      </c>
      <c r="F348" s="17">
        <f t="shared" si="35"/>
      </c>
      <c r="G348" s="17">
        <f t="shared" si="32"/>
      </c>
    </row>
    <row r="349" spans="2:7" ht="14.25">
      <c r="B349" s="16">
        <f t="shared" si="33"/>
      </c>
      <c r="C349" s="17">
        <f t="shared" si="34"/>
      </c>
      <c r="D349" s="17">
        <f t="shared" si="30"/>
      </c>
      <c r="E349" s="17">
        <f t="shared" si="31"/>
      </c>
      <c r="F349" s="17">
        <f t="shared" si="35"/>
      </c>
      <c r="G349" s="17">
        <f t="shared" si="32"/>
      </c>
    </row>
    <row r="350" spans="2:7" ht="14.25">
      <c r="B350" s="16">
        <f t="shared" si="33"/>
      </c>
      <c r="C350" s="17">
        <f t="shared" si="34"/>
      </c>
      <c r="D350" s="17">
        <f t="shared" si="30"/>
      </c>
      <c r="E350" s="17">
        <f t="shared" si="31"/>
      </c>
      <c r="F350" s="17">
        <f t="shared" si="35"/>
      </c>
      <c r="G350" s="17">
        <f t="shared" si="32"/>
      </c>
    </row>
    <row r="351" spans="2:7" ht="14.25">
      <c r="B351" s="16">
        <f t="shared" si="33"/>
      </c>
      <c r="C351" s="17">
        <f t="shared" si="34"/>
      </c>
      <c r="D351" s="17">
        <f t="shared" si="30"/>
      </c>
      <c r="E351" s="17">
        <f t="shared" si="31"/>
      </c>
      <c r="F351" s="17">
        <f t="shared" si="35"/>
      </c>
      <c r="G351" s="17">
        <f t="shared" si="32"/>
      </c>
    </row>
    <row r="352" spans="2:7" ht="14.25">
      <c r="B352" s="16">
        <f t="shared" si="33"/>
      </c>
      <c r="C352" s="17">
        <f t="shared" si="34"/>
      </c>
      <c r="D352" s="17">
        <f t="shared" si="30"/>
      </c>
      <c r="E352" s="17">
        <f t="shared" si="31"/>
      </c>
      <c r="F352" s="17">
        <f t="shared" si="35"/>
      </c>
      <c r="G352" s="17">
        <f t="shared" si="32"/>
      </c>
    </row>
    <row r="353" spans="2:7" ht="14.25">
      <c r="B353" s="16">
        <f t="shared" si="33"/>
      </c>
      <c r="C353" s="17">
        <f t="shared" si="34"/>
      </c>
      <c r="D353" s="17">
        <f t="shared" si="30"/>
      </c>
      <c r="E353" s="17">
        <f t="shared" si="31"/>
      </c>
      <c r="F353" s="17">
        <f t="shared" si="35"/>
      </c>
      <c r="G353" s="17">
        <f t="shared" si="32"/>
      </c>
    </row>
    <row r="354" spans="2:7" ht="14.25">
      <c r="B354" s="16">
        <f t="shared" si="33"/>
      </c>
      <c r="C354" s="17">
        <f t="shared" si="34"/>
      </c>
      <c r="D354" s="17">
        <f t="shared" si="30"/>
      </c>
      <c r="E354" s="17">
        <f t="shared" si="31"/>
      </c>
      <c r="F354" s="17">
        <f t="shared" si="35"/>
      </c>
      <c r="G354" s="17">
        <f t="shared" si="32"/>
      </c>
    </row>
    <row r="355" spans="2:7" ht="14.25">
      <c r="B355" s="16">
        <f t="shared" si="33"/>
      </c>
      <c r="C355" s="17">
        <f t="shared" si="34"/>
      </c>
      <c r="D355" s="17">
        <f t="shared" si="30"/>
      </c>
      <c r="E355" s="17">
        <f t="shared" si="31"/>
      </c>
      <c r="F355" s="17">
        <f t="shared" si="35"/>
      </c>
      <c r="G355" s="17">
        <f t="shared" si="32"/>
      </c>
    </row>
    <row r="356" spans="2:7" ht="14.25">
      <c r="B356" s="16">
        <f t="shared" si="33"/>
      </c>
      <c r="C356" s="17">
        <f t="shared" si="34"/>
      </c>
      <c r="D356" s="17">
        <f t="shared" si="30"/>
      </c>
      <c r="E356" s="17">
        <f t="shared" si="31"/>
      </c>
      <c r="F356" s="17">
        <f t="shared" si="35"/>
      </c>
      <c r="G356" s="17">
        <f t="shared" si="32"/>
      </c>
    </row>
    <row r="357" spans="2:7" ht="14.25">
      <c r="B357" s="16">
        <f t="shared" si="33"/>
      </c>
      <c r="C357" s="17">
        <f t="shared" si="34"/>
      </c>
      <c r="D357" s="17">
        <f t="shared" si="30"/>
      </c>
      <c r="E357" s="17">
        <f t="shared" si="31"/>
      </c>
      <c r="F357" s="17">
        <f t="shared" si="35"/>
      </c>
      <c r="G357" s="17">
        <f t="shared" si="32"/>
      </c>
    </row>
    <row r="358" spans="2:7" ht="14.25">
      <c r="B358" s="16">
        <f t="shared" si="33"/>
      </c>
      <c r="C358" s="17">
        <f t="shared" si="34"/>
      </c>
      <c r="D358" s="17">
        <f t="shared" si="30"/>
      </c>
      <c r="E358" s="17">
        <f t="shared" si="31"/>
      </c>
      <c r="F358" s="17">
        <f t="shared" si="35"/>
      </c>
      <c r="G358" s="17">
        <f t="shared" si="32"/>
      </c>
    </row>
    <row r="359" spans="2:7" ht="14.25">
      <c r="B359" s="16">
        <f t="shared" si="33"/>
      </c>
      <c r="C359" s="17">
        <f t="shared" si="34"/>
      </c>
      <c r="D359" s="17">
        <f t="shared" si="30"/>
      </c>
      <c r="E359" s="17">
        <f t="shared" si="31"/>
      </c>
      <c r="F359" s="17">
        <f t="shared" si="35"/>
      </c>
      <c r="G359" s="17">
        <f t="shared" si="32"/>
      </c>
    </row>
    <row r="360" spans="2:7" ht="14.25">
      <c r="B360" s="16">
        <f t="shared" si="33"/>
      </c>
      <c r="C360" s="17">
        <f t="shared" si="34"/>
      </c>
      <c r="D360" s="17">
        <f t="shared" si="30"/>
      </c>
      <c r="E360" s="17">
        <f t="shared" si="31"/>
      </c>
      <c r="F360" s="17">
        <f t="shared" si="35"/>
      </c>
      <c r="G360" s="17">
        <f t="shared" si="32"/>
      </c>
    </row>
    <row r="361" spans="2:7" ht="14.25">
      <c r="B361" s="16">
        <f t="shared" si="33"/>
      </c>
      <c r="C361" s="17">
        <f t="shared" si="34"/>
      </c>
      <c r="D361" s="17">
        <f t="shared" si="30"/>
      </c>
      <c r="E361" s="17">
        <f t="shared" si="31"/>
      </c>
      <c r="F361" s="17">
        <f t="shared" si="35"/>
      </c>
      <c r="G361" s="17">
        <f t="shared" si="32"/>
      </c>
    </row>
    <row r="362" spans="2:7" ht="14.25">
      <c r="B362" s="16">
        <f t="shared" si="33"/>
      </c>
      <c r="C362" s="17">
        <f t="shared" si="34"/>
      </c>
      <c r="D362" s="17">
        <f t="shared" si="30"/>
      </c>
      <c r="E362" s="17">
        <f t="shared" si="31"/>
      </c>
      <c r="F362" s="17">
        <f t="shared" si="35"/>
      </c>
      <c r="G362" s="17">
        <f t="shared" si="32"/>
      </c>
    </row>
    <row r="363" spans="2:7" ht="14.25">
      <c r="B363" s="16">
        <f t="shared" si="33"/>
      </c>
      <c r="C363" s="17">
        <f t="shared" si="34"/>
      </c>
      <c r="D363" s="17">
        <f t="shared" si="30"/>
      </c>
      <c r="E363" s="17">
        <f t="shared" si="31"/>
      </c>
      <c r="F363" s="17">
        <f t="shared" si="35"/>
      </c>
      <c r="G363" s="17">
        <f t="shared" si="32"/>
      </c>
    </row>
    <row r="364" spans="2:7" ht="14.25">
      <c r="B364" s="16">
        <f t="shared" si="33"/>
      </c>
      <c r="C364" s="17">
        <f t="shared" si="34"/>
      </c>
      <c r="D364" s="17">
        <f t="shared" si="30"/>
      </c>
      <c r="E364" s="17">
        <f t="shared" si="31"/>
      </c>
      <c r="F364" s="17">
        <f t="shared" si="35"/>
      </c>
      <c r="G364" s="17">
        <f t="shared" si="32"/>
      </c>
    </row>
    <row r="365" spans="2:7" ht="14.25">
      <c r="B365" s="16">
        <f t="shared" si="33"/>
      </c>
      <c r="C365" s="17">
        <f t="shared" si="34"/>
      </c>
      <c r="D365" s="17">
        <f t="shared" si="30"/>
      </c>
      <c r="E365" s="17">
        <f t="shared" si="31"/>
      </c>
      <c r="F365" s="17">
        <f t="shared" si="35"/>
      </c>
      <c r="G365" s="17">
        <f t="shared" si="32"/>
      </c>
    </row>
    <row r="366" spans="2:7" ht="14.25">
      <c r="B366" s="16">
        <f t="shared" si="33"/>
      </c>
      <c r="C366" s="17">
        <f t="shared" si="34"/>
      </c>
      <c r="D366" s="17">
        <f t="shared" si="30"/>
      </c>
      <c r="E366" s="17">
        <f t="shared" si="31"/>
      </c>
      <c r="F366" s="17">
        <f t="shared" si="35"/>
      </c>
      <c r="G366" s="17">
        <f t="shared" si="32"/>
      </c>
    </row>
    <row r="367" spans="2:7" ht="14.25">
      <c r="B367" s="16">
        <f t="shared" si="33"/>
      </c>
      <c r="C367" s="17">
        <f t="shared" si="34"/>
      </c>
      <c r="D367" s="17">
        <f t="shared" si="30"/>
      </c>
      <c r="E367" s="17">
        <f t="shared" si="31"/>
      </c>
      <c r="F367" s="17">
        <f t="shared" si="35"/>
      </c>
      <c r="G367" s="17">
        <f t="shared" si="32"/>
      </c>
    </row>
    <row r="368" spans="2:7" ht="14.25">
      <c r="B368" s="16">
        <f t="shared" si="33"/>
      </c>
      <c r="C368" s="17">
        <f t="shared" si="34"/>
      </c>
      <c r="D368" s="17">
        <f t="shared" si="30"/>
      </c>
      <c r="E368" s="17">
        <f t="shared" si="31"/>
      </c>
      <c r="F368" s="17">
        <f t="shared" si="35"/>
      </c>
      <c r="G368" s="17">
        <f t="shared" si="32"/>
      </c>
    </row>
    <row r="369" spans="2:7" ht="14.25">
      <c r="B369" s="16">
        <f t="shared" si="33"/>
      </c>
      <c r="C369" s="17">
        <f t="shared" si="34"/>
      </c>
      <c r="D369" s="17">
        <f t="shared" si="30"/>
      </c>
      <c r="E369" s="17">
        <f t="shared" si="31"/>
      </c>
      <c r="F369" s="17">
        <f t="shared" si="35"/>
      </c>
      <c r="G369" s="17">
        <f t="shared" si="32"/>
      </c>
    </row>
    <row r="370" spans="2:7" ht="14.25">
      <c r="B370" s="16">
        <f t="shared" si="33"/>
      </c>
      <c r="C370" s="17">
        <f t="shared" si="34"/>
      </c>
      <c r="D370" s="17">
        <f t="shared" si="30"/>
      </c>
      <c r="E370" s="17">
        <f t="shared" si="31"/>
      </c>
      <c r="F370" s="17">
        <f t="shared" si="35"/>
      </c>
      <c r="G370" s="17">
        <f t="shared" si="32"/>
      </c>
    </row>
    <row r="371" spans="2:7" ht="14.25">
      <c r="B371" s="16">
        <f t="shared" si="33"/>
      </c>
      <c r="C371" s="17">
        <f t="shared" si="34"/>
      </c>
      <c r="D371" s="17">
        <f t="shared" si="30"/>
      </c>
      <c r="E371" s="17">
        <f t="shared" si="31"/>
      </c>
      <c r="F371" s="17">
        <f t="shared" si="35"/>
      </c>
      <c r="G371" s="17">
        <f t="shared" si="32"/>
      </c>
    </row>
    <row r="372" spans="2:7" ht="14.25">
      <c r="B372" s="16">
        <f t="shared" si="33"/>
      </c>
      <c r="C372" s="17">
        <f t="shared" si="34"/>
      </c>
      <c r="D372" s="17">
        <f t="shared" si="30"/>
      </c>
      <c r="E372" s="17">
        <f t="shared" si="31"/>
      </c>
      <c r="F372" s="17">
        <f t="shared" si="35"/>
      </c>
      <c r="G372" s="17">
        <f t="shared" si="32"/>
      </c>
    </row>
    <row r="373" spans="2:7" ht="14.25">
      <c r="B373" s="16">
        <f t="shared" si="33"/>
      </c>
      <c r="C373" s="17">
        <f t="shared" si="34"/>
      </c>
      <c r="D373" s="17">
        <f t="shared" si="30"/>
      </c>
      <c r="E373" s="17">
        <f t="shared" si="31"/>
      </c>
      <c r="F373" s="17">
        <f t="shared" si="35"/>
      </c>
      <c r="G373" s="17">
        <f t="shared" si="32"/>
      </c>
    </row>
    <row r="374" spans="2:7" ht="14.25">
      <c r="B374" s="16">
        <f t="shared" si="33"/>
      </c>
      <c r="C374" s="17">
        <f t="shared" si="34"/>
      </c>
      <c r="D374" s="17">
        <f t="shared" si="30"/>
      </c>
      <c r="E374" s="17">
        <f t="shared" si="31"/>
      </c>
      <c r="F374" s="17">
        <f t="shared" si="35"/>
      </c>
      <c r="G374" s="17">
        <f t="shared" si="32"/>
      </c>
    </row>
    <row r="375" spans="2:7" ht="14.25">
      <c r="B375" s="16">
        <f t="shared" si="33"/>
      </c>
      <c r="C375" s="17">
        <f t="shared" si="34"/>
      </c>
      <c r="D375" s="17">
        <f t="shared" si="30"/>
      </c>
      <c r="E375" s="17">
        <f t="shared" si="31"/>
      </c>
      <c r="F375" s="17">
        <f t="shared" si="35"/>
      </c>
      <c r="G375" s="17">
        <f t="shared" si="32"/>
      </c>
    </row>
    <row r="376" spans="2:7" ht="14.25">
      <c r="B376" s="16">
        <f t="shared" si="33"/>
      </c>
      <c r="C376" s="17">
        <f t="shared" si="34"/>
      </c>
      <c r="D376" s="17">
        <f t="shared" si="30"/>
      </c>
      <c r="E376" s="17">
        <f t="shared" si="31"/>
      </c>
      <c r="F376" s="17">
        <f t="shared" si="35"/>
      </c>
      <c r="G376" s="17">
        <f t="shared" si="32"/>
      </c>
    </row>
    <row r="377" spans="2:7" ht="14.25">
      <c r="B377" s="16">
        <f t="shared" si="33"/>
      </c>
      <c r="C377" s="17">
        <f t="shared" si="34"/>
      </c>
      <c r="D377" s="17">
        <f t="shared" si="30"/>
      </c>
      <c r="E377" s="17">
        <f t="shared" si="31"/>
      </c>
      <c r="F377" s="17">
        <f t="shared" si="35"/>
      </c>
      <c r="G377" s="17">
        <f t="shared" si="32"/>
      </c>
    </row>
    <row r="378" spans="2:7" ht="14.25">
      <c r="B378" s="16">
        <f t="shared" si="33"/>
      </c>
      <c r="C378" s="17">
        <f t="shared" si="34"/>
      </c>
      <c r="D378" s="17">
        <f t="shared" si="30"/>
      </c>
      <c r="E378" s="17">
        <f t="shared" si="31"/>
      </c>
      <c r="F378" s="17">
        <f t="shared" si="35"/>
      </c>
      <c r="G378" s="17">
        <f t="shared" si="32"/>
      </c>
    </row>
    <row r="379" spans="2:7" ht="14.25">
      <c r="B379" s="16">
        <f t="shared" si="33"/>
      </c>
      <c r="C379" s="17">
        <f t="shared" si="34"/>
      </c>
      <c r="D379" s="17">
        <f t="shared" si="30"/>
      </c>
      <c r="E379" s="17">
        <f t="shared" si="31"/>
      </c>
      <c r="F379" s="17">
        <f t="shared" si="35"/>
      </c>
      <c r="G379" s="17">
        <f t="shared" si="32"/>
      </c>
    </row>
    <row r="380" spans="2:7" ht="14.25">
      <c r="B380" s="16">
        <f t="shared" si="33"/>
      </c>
      <c r="C380" s="17">
        <f t="shared" si="34"/>
      </c>
      <c r="D380" s="17">
        <f t="shared" si="30"/>
      </c>
      <c r="E380" s="17">
        <f t="shared" si="31"/>
      </c>
      <c r="F380" s="17">
        <f t="shared" si="35"/>
      </c>
      <c r="G380" s="17">
        <f t="shared" si="32"/>
      </c>
    </row>
    <row r="381" spans="2:7" ht="14.25">
      <c r="B381" s="16">
        <f t="shared" si="33"/>
      </c>
      <c r="C381" s="17">
        <f t="shared" si="34"/>
      </c>
      <c r="D381" s="17">
        <f t="shared" si="30"/>
      </c>
      <c r="E381" s="17">
        <f t="shared" si="31"/>
      </c>
      <c r="F381" s="17">
        <f t="shared" si="35"/>
      </c>
      <c r="G381" s="17">
        <f t="shared" si="32"/>
      </c>
    </row>
    <row r="382" spans="2:7" ht="14.25">
      <c r="B382" s="16">
        <f t="shared" si="33"/>
      </c>
      <c r="C382" s="17">
        <f t="shared" si="34"/>
      </c>
      <c r="D382" s="17">
        <f t="shared" si="30"/>
      </c>
      <c r="E382" s="17">
        <f t="shared" si="31"/>
      </c>
      <c r="F382" s="17">
        <f t="shared" si="35"/>
      </c>
      <c r="G382" s="17">
        <f t="shared" si="32"/>
      </c>
    </row>
    <row r="383" spans="2:7" ht="14.25">
      <c r="B383" s="16">
        <f t="shared" si="33"/>
      </c>
      <c r="C383" s="17">
        <f t="shared" si="34"/>
      </c>
      <c r="D383" s="17">
        <f t="shared" si="30"/>
      </c>
      <c r="E383" s="17">
        <f t="shared" si="31"/>
      </c>
      <c r="F383" s="17">
        <f t="shared" si="35"/>
      </c>
      <c r="G383" s="17">
        <f t="shared" si="32"/>
      </c>
    </row>
    <row r="384" spans="2:7" ht="14.25">
      <c r="B384" s="16">
        <f t="shared" si="33"/>
      </c>
      <c r="C384" s="17">
        <f t="shared" si="34"/>
      </c>
      <c r="D384" s="17">
        <f t="shared" si="30"/>
      </c>
      <c r="E384" s="17">
        <f t="shared" si="31"/>
      </c>
      <c r="F384" s="17">
        <f t="shared" si="35"/>
      </c>
      <c r="G384" s="17">
        <f t="shared" si="32"/>
      </c>
    </row>
    <row r="385" spans="2:7" ht="14.25">
      <c r="B385" s="16">
        <f t="shared" si="33"/>
      </c>
      <c r="C385" s="17">
        <f t="shared" si="34"/>
      </c>
      <c r="D385" s="17">
        <f t="shared" si="30"/>
      </c>
      <c r="E385" s="17">
        <f t="shared" si="31"/>
      </c>
      <c r="F385" s="17">
        <f t="shared" si="35"/>
      </c>
      <c r="G385" s="17">
        <f t="shared" si="32"/>
      </c>
    </row>
    <row r="386" spans="2:7" ht="14.25">
      <c r="B386" s="16">
        <f t="shared" si="33"/>
      </c>
      <c r="C386" s="17">
        <f t="shared" si="34"/>
      </c>
      <c r="D386" s="17">
        <f t="shared" si="30"/>
      </c>
      <c r="E386" s="17">
        <f t="shared" si="31"/>
      </c>
      <c r="F386" s="17">
        <f t="shared" si="35"/>
      </c>
      <c r="G386" s="17">
        <f t="shared" si="32"/>
      </c>
    </row>
    <row r="387" spans="2:7" ht="14.25">
      <c r="B387" s="16">
        <f t="shared" si="33"/>
      </c>
      <c r="C387" s="17">
        <f t="shared" si="34"/>
      </c>
      <c r="D387" s="17">
        <f t="shared" si="30"/>
      </c>
      <c r="E387" s="17">
        <f t="shared" si="31"/>
      </c>
      <c r="F387" s="17">
        <f t="shared" si="35"/>
      </c>
      <c r="G387" s="17">
        <f t="shared" si="32"/>
      </c>
    </row>
    <row r="388" spans="2:7" ht="14.25">
      <c r="B388" s="16">
        <f t="shared" si="33"/>
      </c>
      <c r="C388" s="17">
        <f t="shared" si="34"/>
      </c>
      <c r="D388" s="17">
        <f t="shared" si="30"/>
      </c>
      <c r="E388" s="17">
        <f t="shared" si="31"/>
      </c>
      <c r="F388" s="17">
        <f t="shared" si="35"/>
      </c>
      <c r="G388" s="17">
        <f t="shared" si="32"/>
      </c>
    </row>
    <row r="389" spans="2:7" ht="14.25">
      <c r="B389" s="16">
        <f t="shared" si="33"/>
      </c>
      <c r="C389" s="17">
        <f t="shared" si="34"/>
      </c>
      <c r="D389" s="17">
        <f t="shared" si="30"/>
      </c>
      <c r="E389" s="17">
        <f t="shared" si="31"/>
      </c>
      <c r="F389" s="17">
        <f t="shared" si="35"/>
      </c>
      <c r="G389" s="17">
        <f t="shared" si="32"/>
      </c>
    </row>
    <row r="390" spans="2:7" ht="14.25">
      <c r="B390" s="16">
        <f t="shared" si="33"/>
      </c>
      <c r="C390" s="17">
        <f t="shared" si="34"/>
      </c>
      <c r="D390" s="17">
        <f t="shared" si="30"/>
      </c>
      <c r="E390" s="17">
        <f t="shared" si="31"/>
      </c>
      <c r="F390" s="17">
        <f t="shared" si="35"/>
      </c>
      <c r="G390" s="17">
        <f t="shared" si="32"/>
      </c>
    </row>
    <row r="391" spans="2:7" ht="14.25">
      <c r="B391" s="16">
        <f t="shared" si="33"/>
      </c>
      <c r="C391" s="17">
        <f t="shared" si="34"/>
      </c>
      <c r="D391" s="17">
        <f t="shared" si="30"/>
      </c>
      <c r="E391" s="17">
        <f t="shared" si="31"/>
      </c>
      <c r="F391" s="17">
        <f t="shared" si="35"/>
      </c>
      <c r="G391" s="17">
        <f t="shared" si="32"/>
      </c>
    </row>
    <row r="392" spans="2:7" ht="14.25">
      <c r="B392" s="16">
        <f t="shared" si="33"/>
      </c>
      <c r="C392" s="17">
        <f t="shared" si="34"/>
      </c>
      <c r="D392" s="17">
        <f t="shared" si="30"/>
      </c>
      <c r="E392" s="17">
        <f t="shared" si="31"/>
      </c>
      <c r="F392" s="17">
        <f t="shared" si="35"/>
      </c>
      <c r="G392" s="17">
        <f t="shared" si="32"/>
      </c>
    </row>
    <row r="393" spans="2:7" ht="14.25">
      <c r="B393" s="16">
        <f t="shared" si="33"/>
      </c>
      <c r="C393" s="17">
        <f t="shared" si="34"/>
      </c>
      <c r="D393" s="17">
        <f aca="true" t="shared" si="36" ref="D393:D456">IF(B393="","",Greiðsla)</f>
      </c>
      <c r="E393" s="17">
        <f aca="true" t="shared" si="37" ref="E393:E456">IF(B393="","",C393*Vextir/12)</f>
      </c>
      <c r="F393" s="17">
        <f t="shared" si="35"/>
      </c>
      <c r="G393" s="17">
        <f aca="true" t="shared" si="38" ref="G393:G456">IF(B393="","",C393-D393)</f>
      </c>
    </row>
    <row r="394" spans="2:7" ht="14.25">
      <c r="B394" s="16">
        <f aca="true" t="shared" si="39" ref="B394:B457">IF(OR(B393="",B393=Fj.afborgana),"",B393+1)</f>
      </c>
      <c r="C394" s="17">
        <f aca="true" t="shared" si="40" ref="C394:C457">IF(B394="","",G393)</f>
      </c>
      <c r="D394" s="17">
        <f t="shared" si="36"/>
      </c>
      <c r="E394" s="17">
        <f t="shared" si="37"/>
      </c>
      <c r="F394" s="17">
        <f aca="true" t="shared" si="41" ref="F394:F457">IF(D394="","",D394+E394)</f>
      </c>
      <c r="G394" s="17">
        <f t="shared" si="38"/>
      </c>
    </row>
    <row r="395" spans="2:7" ht="14.25">
      <c r="B395" s="16">
        <f t="shared" si="39"/>
      </c>
      <c r="C395" s="17">
        <f t="shared" si="40"/>
      </c>
      <c r="D395" s="17">
        <f t="shared" si="36"/>
      </c>
      <c r="E395" s="17">
        <f t="shared" si="37"/>
      </c>
      <c r="F395" s="17">
        <f t="shared" si="41"/>
      </c>
      <c r="G395" s="17">
        <f t="shared" si="38"/>
      </c>
    </row>
    <row r="396" spans="2:7" ht="14.25">
      <c r="B396" s="16">
        <f t="shared" si="39"/>
      </c>
      <c r="C396" s="17">
        <f t="shared" si="40"/>
      </c>
      <c r="D396" s="17">
        <f t="shared" si="36"/>
      </c>
      <c r="E396" s="17">
        <f t="shared" si="37"/>
      </c>
      <c r="F396" s="17">
        <f t="shared" si="41"/>
      </c>
      <c r="G396" s="17">
        <f t="shared" si="38"/>
      </c>
    </row>
    <row r="397" spans="2:7" ht="14.25">
      <c r="B397" s="16">
        <f t="shared" si="39"/>
      </c>
      <c r="C397" s="17">
        <f t="shared" si="40"/>
      </c>
      <c r="D397" s="17">
        <f t="shared" si="36"/>
      </c>
      <c r="E397" s="17">
        <f t="shared" si="37"/>
      </c>
      <c r="F397" s="17">
        <f t="shared" si="41"/>
      </c>
      <c r="G397" s="17">
        <f t="shared" si="38"/>
      </c>
    </row>
    <row r="398" spans="2:7" ht="14.25">
      <c r="B398" s="16">
        <f t="shared" si="39"/>
      </c>
      <c r="C398" s="17">
        <f t="shared" si="40"/>
      </c>
      <c r="D398" s="17">
        <f t="shared" si="36"/>
      </c>
      <c r="E398" s="17">
        <f t="shared" si="37"/>
      </c>
      <c r="F398" s="17">
        <f t="shared" si="41"/>
      </c>
      <c r="G398" s="17">
        <f t="shared" si="38"/>
      </c>
    </row>
    <row r="399" spans="2:7" ht="14.25">
      <c r="B399" s="16">
        <f t="shared" si="39"/>
      </c>
      <c r="C399" s="17">
        <f t="shared" si="40"/>
      </c>
      <c r="D399" s="17">
        <f t="shared" si="36"/>
      </c>
      <c r="E399" s="17">
        <f t="shared" si="37"/>
      </c>
      <c r="F399" s="17">
        <f t="shared" si="41"/>
      </c>
      <c r="G399" s="17">
        <f t="shared" si="38"/>
      </c>
    </row>
    <row r="400" spans="2:7" ht="14.25">
      <c r="B400" s="16">
        <f t="shared" si="39"/>
      </c>
      <c r="C400" s="17">
        <f t="shared" si="40"/>
      </c>
      <c r="D400" s="17">
        <f t="shared" si="36"/>
      </c>
      <c r="E400" s="17">
        <f t="shared" si="37"/>
      </c>
      <c r="F400" s="17">
        <f t="shared" si="41"/>
      </c>
      <c r="G400" s="17">
        <f t="shared" si="38"/>
      </c>
    </row>
    <row r="401" spans="2:7" ht="14.25">
      <c r="B401" s="16">
        <f t="shared" si="39"/>
      </c>
      <c r="C401" s="17">
        <f t="shared" si="40"/>
      </c>
      <c r="D401" s="17">
        <f t="shared" si="36"/>
      </c>
      <c r="E401" s="17">
        <f t="shared" si="37"/>
      </c>
      <c r="F401" s="17">
        <f t="shared" si="41"/>
      </c>
      <c r="G401" s="17">
        <f t="shared" si="38"/>
      </c>
    </row>
    <row r="402" spans="2:7" ht="14.25">
      <c r="B402" s="16">
        <f t="shared" si="39"/>
      </c>
      <c r="C402" s="17">
        <f t="shared" si="40"/>
      </c>
      <c r="D402" s="17">
        <f t="shared" si="36"/>
      </c>
      <c r="E402" s="17">
        <f t="shared" si="37"/>
      </c>
      <c r="F402" s="17">
        <f t="shared" si="41"/>
      </c>
      <c r="G402" s="17">
        <f t="shared" si="38"/>
      </c>
    </row>
    <row r="403" spans="2:7" ht="14.25">
      <c r="B403" s="16">
        <f t="shared" si="39"/>
      </c>
      <c r="C403" s="17">
        <f t="shared" si="40"/>
      </c>
      <c r="D403" s="17">
        <f t="shared" si="36"/>
      </c>
      <c r="E403" s="17">
        <f t="shared" si="37"/>
      </c>
      <c r="F403" s="17">
        <f t="shared" si="41"/>
      </c>
      <c r="G403" s="17">
        <f t="shared" si="38"/>
      </c>
    </row>
    <row r="404" spans="2:7" ht="14.25">
      <c r="B404" s="16">
        <f t="shared" si="39"/>
      </c>
      <c r="C404" s="17">
        <f t="shared" si="40"/>
      </c>
      <c r="D404" s="17">
        <f t="shared" si="36"/>
      </c>
      <c r="E404" s="17">
        <f t="shared" si="37"/>
      </c>
      <c r="F404" s="17">
        <f t="shared" si="41"/>
      </c>
      <c r="G404" s="17">
        <f t="shared" si="38"/>
      </c>
    </row>
    <row r="405" spans="2:7" ht="14.25">
      <c r="B405" s="16">
        <f t="shared" si="39"/>
      </c>
      <c r="C405" s="17">
        <f t="shared" si="40"/>
      </c>
      <c r="D405" s="17">
        <f t="shared" si="36"/>
      </c>
      <c r="E405" s="17">
        <f t="shared" si="37"/>
      </c>
      <c r="F405" s="17">
        <f t="shared" si="41"/>
      </c>
      <c r="G405" s="17">
        <f t="shared" si="38"/>
      </c>
    </row>
    <row r="406" spans="2:7" ht="14.25">
      <c r="B406" s="16">
        <f t="shared" si="39"/>
      </c>
      <c r="C406" s="17">
        <f t="shared" si="40"/>
      </c>
      <c r="D406" s="17">
        <f t="shared" si="36"/>
      </c>
      <c r="E406" s="17">
        <f t="shared" si="37"/>
      </c>
      <c r="F406" s="17">
        <f t="shared" si="41"/>
      </c>
      <c r="G406" s="17">
        <f t="shared" si="38"/>
      </c>
    </row>
    <row r="407" spans="2:7" ht="14.25">
      <c r="B407" s="16">
        <f t="shared" si="39"/>
      </c>
      <c r="C407" s="17">
        <f t="shared" si="40"/>
      </c>
      <c r="D407" s="17">
        <f t="shared" si="36"/>
      </c>
      <c r="E407" s="17">
        <f t="shared" si="37"/>
      </c>
      <c r="F407" s="17">
        <f t="shared" si="41"/>
      </c>
      <c r="G407" s="17">
        <f t="shared" si="38"/>
      </c>
    </row>
    <row r="408" spans="2:7" ht="14.25">
      <c r="B408" s="16">
        <f t="shared" si="39"/>
      </c>
      <c r="C408" s="17">
        <f t="shared" si="40"/>
      </c>
      <c r="D408" s="17">
        <f t="shared" si="36"/>
      </c>
      <c r="E408" s="17">
        <f t="shared" si="37"/>
      </c>
      <c r="F408" s="17">
        <f t="shared" si="41"/>
      </c>
      <c r="G408" s="17">
        <f t="shared" si="38"/>
      </c>
    </row>
    <row r="409" spans="2:7" ht="14.25">
      <c r="B409" s="16">
        <f t="shared" si="39"/>
      </c>
      <c r="C409" s="17">
        <f t="shared" si="40"/>
      </c>
      <c r="D409" s="17">
        <f t="shared" si="36"/>
      </c>
      <c r="E409" s="17">
        <f t="shared" si="37"/>
      </c>
      <c r="F409" s="17">
        <f t="shared" si="41"/>
      </c>
      <c r="G409" s="17">
        <f t="shared" si="38"/>
      </c>
    </row>
    <row r="410" spans="2:7" ht="14.25">
      <c r="B410" s="16">
        <f t="shared" si="39"/>
      </c>
      <c r="C410" s="17">
        <f t="shared" si="40"/>
      </c>
      <c r="D410" s="17">
        <f t="shared" si="36"/>
      </c>
      <c r="E410" s="17">
        <f t="shared" si="37"/>
      </c>
      <c r="F410" s="17">
        <f t="shared" si="41"/>
      </c>
      <c r="G410" s="17">
        <f t="shared" si="38"/>
      </c>
    </row>
    <row r="411" spans="2:7" ht="14.25">
      <c r="B411" s="16">
        <f t="shared" si="39"/>
      </c>
      <c r="C411" s="17">
        <f t="shared" si="40"/>
      </c>
      <c r="D411" s="17">
        <f t="shared" si="36"/>
      </c>
      <c r="E411" s="17">
        <f t="shared" si="37"/>
      </c>
      <c r="F411" s="17">
        <f t="shared" si="41"/>
      </c>
      <c r="G411" s="17">
        <f t="shared" si="38"/>
      </c>
    </row>
    <row r="412" spans="2:7" ht="14.25">
      <c r="B412" s="16">
        <f t="shared" si="39"/>
      </c>
      <c r="C412" s="17">
        <f t="shared" si="40"/>
      </c>
      <c r="D412" s="17">
        <f t="shared" si="36"/>
      </c>
      <c r="E412" s="17">
        <f t="shared" si="37"/>
      </c>
      <c r="F412" s="17">
        <f t="shared" si="41"/>
      </c>
      <c r="G412" s="17">
        <f t="shared" si="38"/>
      </c>
    </row>
    <row r="413" spans="2:7" ht="14.25">
      <c r="B413" s="16">
        <f t="shared" si="39"/>
      </c>
      <c r="C413" s="17">
        <f t="shared" si="40"/>
      </c>
      <c r="D413" s="17">
        <f t="shared" si="36"/>
      </c>
      <c r="E413" s="17">
        <f t="shared" si="37"/>
      </c>
      <c r="F413" s="17">
        <f t="shared" si="41"/>
      </c>
      <c r="G413" s="17">
        <f t="shared" si="38"/>
      </c>
    </row>
    <row r="414" spans="2:7" ht="14.25">
      <c r="B414" s="16">
        <f t="shared" si="39"/>
      </c>
      <c r="C414" s="17">
        <f t="shared" si="40"/>
      </c>
      <c r="D414" s="17">
        <f t="shared" si="36"/>
      </c>
      <c r="E414" s="17">
        <f t="shared" si="37"/>
      </c>
      <c r="F414" s="17">
        <f t="shared" si="41"/>
      </c>
      <c r="G414" s="17">
        <f t="shared" si="38"/>
      </c>
    </row>
    <row r="415" spans="2:7" ht="14.25">
      <c r="B415" s="16">
        <f t="shared" si="39"/>
      </c>
      <c r="C415" s="17">
        <f t="shared" si="40"/>
      </c>
      <c r="D415" s="17">
        <f t="shared" si="36"/>
      </c>
      <c r="E415" s="17">
        <f t="shared" si="37"/>
      </c>
      <c r="F415" s="17">
        <f t="shared" si="41"/>
      </c>
      <c r="G415" s="17">
        <f t="shared" si="38"/>
      </c>
    </row>
    <row r="416" spans="2:7" ht="14.25">
      <c r="B416" s="16">
        <f t="shared" si="39"/>
      </c>
      <c r="C416" s="17">
        <f t="shared" si="40"/>
      </c>
      <c r="D416" s="17">
        <f t="shared" si="36"/>
      </c>
      <c r="E416" s="17">
        <f t="shared" si="37"/>
      </c>
      <c r="F416" s="17">
        <f t="shared" si="41"/>
      </c>
      <c r="G416" s="17">
        <f t="shared" si="38"/>
      </c>
    </row>
    <row r="417" spans="2:7" ht="14.25">
      <c r="B417" s="16">
        <f t="shared" si="39"/>
      </c>
      <c r="C417" s="17">
        <f t="shared" si="40"/>
      </c>
      <c r="D417" s="17">
        <f t="shared" si="36"/>
      </c>
      <c r="E417" s="17">
        <f t="shared" si="37"/>
      </c>
      <c r="F417" s="17">
        <f t="shared" si="41"/>
      </c>
      <c r="G417" s="17">
        <f t="shared" si="38"/>
      </c>
    </row>
    <row r="418" spans="2:7" ht="14.25">
      <c r="B418" s="16">
        <f t="shared" si="39"/>
      </c>
      <c r="C418" s="17">
        <f t="shared" si="40"/>
      </c>
      <c r="D418" s="17">
        <f t="shared" si="36"/>
      </c>
      <c r="E418" s="17">
        <f t="shared" si="37"/>
      </c>
      <c r="F418" s="17">
        <f t="shared" si="41"/>
      </c>
      <c r="G418" s="17">
        <f t="shared" si="38"/>
      </c>
    </row>
    <row r="419" spans="2:7" ht="14.25">
      <c r="B419" s="16">
        <f t="shared" si="39"/>
      </c>
      <c r="C419" s="17">
        <f t="shared" si="40"/>
      </c>
      <c r="D419" s="17">
        <f t="shared" si="36"/>
      </c>
      <c r="E419" s="17">
        <f t="shared" si="37"/>
      </c>
      <c r="F419" s="17">
        <f t="shared" si="41"/>
      </c>
      <c r="G419" s="17">
        <f t="shared" si="38"/>
      </c>
    </row>
    <row r="420" spans="2:7" ht="14.25">
      <c r="B420" s="16">
        <f t="shared" si="39"/>
      </c>
      <c r="C420" s="17">
        <f t="shared" si="40"/>
      </c>
      <c r="D420" s="17">
        <f t="shared" si="36"/>
      </c>
      <c r="E420" s="17">
        <f t="shared" si="37"/>
      </c>
      <c r="F420" s="17">
        <f t="shared" si="41"/>
      </c>
      <c r="G420" s="17">
        <f t="shared" si="38"/>
      </c>
    </row>
    <row r="421" spans="2:7" ht="14.25">
      <c r="B421" s="16">
        <f t="shared" si="39"/>
      </c>
      <c r="C421" s="17">
        <f t="shared" si="40"/>
      </c>
      <c r="D421" s="17">
        <f t="shared" si="36"/>
      </c>
      <c r="E421" s="17">
        <f t="shared" si="37"/>
      </c>
      <c r="F421" s="17">
        <f t="shared" si="41"/>
      </c>
      <c r="G421" s="17">
        <f t="shared" si="38"/>
      </c>
    </row>
    <row r="422" spans="2:7" ht="14.25">
      <c r="B422" s="16">
        <f t="shared" si="39"/>
      </c>
      <c r="C422" s="17">
        <f t="shared" si="40"/>
      </c>
      <c r="D422" s="17">
        <f t="shared" si="36"/>
      </c>
      <c r="E422" s="17">
        <f t="shared" si="37"/>
      </c>
      <c r="F422" s="17">
        <f t="shared" si="41"/>
      </c>
      <c r="G422" s="17">
        <f t="shared" si="38"/>
      </c>
    </row>
    <row r="423" spans="2:7" ht="14.25">
      <c r="B423" s="16">
        <f t="shared" si="39"/>
      </c>
      <c r="C423" s="17">
        <f t="shared" si="40"/>
      </c>
      <c r="D423" s="17">
        <f t="shared" si="36"/>
      </c>
      <c r="E423" s="17">
        <f t="shared" si="37"/>
      </c>
      <c r="F423" s="17">
        <f t="shared" si="41"/>
      </c>
      <c r="G423" s="17">
        <f t="shared" si="38"/>
      </c>
    </row>
    <row r="424" spans="2:7" ht="14.25">
      <c r="B424" s="16">
        <f t="shared" si="39"/>
      </c>
      <c r="C424" s="17">
        <f t="shared" si="40"/>
      </c>
      <c r="D424" s="17">
        <f t="shared" si="36"/>
      </c>
      <c r="E424" s="17">
        <f t="shared" si="37"/>
      </c>
      <c r="F424" s="17">
        <f t="shared" si="41"/>
      </c>
      <c r="G424" s="17">
        <f t="shared" si="38"/>
      </c>
    </row>
    <row r="425" spans="2:7" ht="14.25">
      <c r="B425" s="16">
        <f t="shared" si="39"/>
      </c>
      <c r="C425" s="17">
        <f t="shared" si="40"/>
      </c>
      <c r="D425" s="17">
        <f t="shared" si="36"/>
      </c>
      <c r="E425" s="17">
        <f t="shared" si="37"/>
      </c>
      <c r="F425" s="17">
        <f t="shared" si="41"/>
      </c>
      <c r="G425" s="17">
        <f t="shared" si="38"/>
      </c>
    </row>
    <row r="426" spans="2:7" ht="14.25">
      <c r="B426" s="16">
        <f t="shared" si="39"/>
      </c>
      <c r="C426" s="17">
        <f t="shared" si="40"/>
      </c>
      <c r="D426" s="17">
        <f t="shared" si="36"/>
      </c>
      <c r="E426" s="17">
        <f t="shared" si="37"/>
      </c>
      <c r="F426" s="17">
        <f t="shared" si="41"/>
      </c>
      <c r="G426" s="17">
        <f t="shared" si="38"/>
      </c>
    </row>
    <row r="427" spans="2:7" ht="14.25">
      <c r="B427" s="16">
        <f t="shared" si="39"/>
      </c>
      <c r="C427" s="17">
        <f t="shared" si="40"/>
      </c>
      <c r="D427" s="17">
        <f t="shared" si="36"/>
      </c>
      <c r="E427" s="17">
        <f t="shared" si="37"/>
      </c>
      <c r="F427" s="17">
        <f t="shared" si="41"/>
      </c>
      <c r="G427" s="17">
        <f t="shared" si="38"/>
      </c>
    </row>
    <row r="428" spans="2:7" ht="14.25">
      <c r="B428" s="16">
        <f t="shared" si="39"/>
      </c>
      <c r="C428" s="17">
        <f t="shared" si="40"/>
      </c>
      <c r="D428" s="17">
        <f t="shared" si="36"/>
      </c>
      <c r="E428" s="17">
        <f t="shared" si="37"/>
      </c>
      <c r="F428" s="17">
        <f t="shared" si="41"/>
      </c>
      <c r="G428" s="17">
        <f t="shared" si="38"/>
      </c>
    </row>
    <row r="429" spans="2:7" ht="14.25">
      <c r="B429" s="16">
        <f t="shared" si="39"/>
      </c>
      <c r="C429" s="17">
        <f t="shared" si="40"/>
      </c>
      <c r="D429" s="17">
        <f t="shared" si="36"/>
      </c>
      <c r="E429" s="17">
        <f t="shared" si="37"/>
      </c>
      <c r="F429" s="17">
        <f t="shared" si="41"/>
      </c>
      <c r="G429" s="17">
        <f t="shared" si="38"/>
      </c>
    </row>
    <row r="430" spans="2:7" ht="14.25">
      <c r="B430" s="16">
        <f t="shared" si="39"/>
      </c>
      <c r="C430" s="17">
        <f t="shared" si="40"/>
      </c>
      <c r="D430" s="17">
        <f t="shared" si="36"/>
      </c>
      <c r="E430" s="17">
        <f t="shared" si="37"/>
      </c>
      <c r="F430" s="17">
        <f t="shared" si="41"/>
      </c>
      <c r="G430" s="17">
        <f t="shared" si="38"/>
      </c>
    </row>
    <row r="431" spans="2:7" ht="14.25">
      <c r="B431" s="16">
        <f t="shared" si="39"/>
      </c>
      <c r="C431" s="17">
        <f t="shared" si="40"/>
      </c>
      <c r="D431" s="17">
        <f t="shared" si="36"/>
      </c>
      <c r="E431" s="17">
        <f t="shared" si="37"/>
      </c>
      <c r="F431" s="17">
        <f t="shared" si="41"/>
      </c>
      <c r="G431" s="17">
        <f t="shared" si="38"/>
      </c>
    </row>
    <row r="432" spans="2:7" ht="14.25">
      <c r="B432" s="16">
        <f t="shared" si="39"/>
      </c>
      <c r="C432" s="17">
        <f t="shared" si="40"/>
      </c>
      <c r="D432" s="17">
        <f t="shared" si="36"/>
      </c>
      <c r="E432" s="17">
        <f t="shared" si="37"/>
      </c>
      <c r="F432" s="17">
        <f t="shared" si="41"/>
      </c>
      <c r="G432" s="17">
        <f t="shared" si="38"/>
      </c>
    </row>
    <row r="433" spans="2:7" ht="14.25">
      <c r="B433" s="16">
        <f t="shared" si="39"/>
      </c>
      <c r="C433" s="17">
        <f t="shared" si="40"/>
      </c>
      <c r="D433" s="17">
        <f t="shared" si="36"/>
      </c>
      <c r="E433" s="17">
        <f t="shared" si="37"/>
      </c>
      <c r="F433" s="17">
        <f t="shared" si="41"/>
      </c>
      <c r="G433" s="17">
        <f t="shared" si="38"/>
      </c>
    </row>
    <row r="434" spans="2:7" ht="14.25">
      <c r="B434" s="16">
        <f t="shared" si="39"/>
      </c>
      <c r="C434" s="17">
        <f t="shared" si="40"/>
      </c>
      <c r="D434" s="17">
        <f t="shared" si="36"/>
      </c>
      <c r="E434" s="17">
        <f t="shared" si="37"/>
      </c>
      <c r="F434" s="17">
        <f t="shared" si="41"/>
      </c>
      <c r="G434" s="17">
        <f t="shared" si="38"/>
      </c>
    </row>
    <row r="435" spans="2:7" ht="14.25">
      <c r="B435" s="16">
        <f t="shared" si="39"/>
      </c>
      <c r="C435" s="17">
        <f t="shared" si="40"/>
      </c>
      <c r="D435" s="17">
        <f t="shared" si="36"/>
      </c>
      <c r="E435" s="17">
        <f t="shared" si="37"/>
      </c>
      <c r="F435" s="17">
        <f t="shared" si="41"/>
      </c>
      <c r="G435" s="17">
        <f t="shared" si="38"/>
      </c>
    </row>
    <row r="436" spans="2:7" ht="14.25">
      <c r="B436" s="16">
        <f t="shared" si="39"/>
      </c>
      <c r="C436" s="17">
        <f t="shared" si="40"/>
      </c>
      <c r="D436" s="17">
        <f t="shared" si="36"/>
      </c>
      <c r="E436" s="17">
        <f t="shared" si="37"/>
      </c>
      <c r="F436" s="17">
        <f t="shared" si="41"/>
      </c>
      <c r="G436" s="17">
        <f t="shared" si="38"/>
      </c>
    </row>
    <row r="437" spans="2:7" ht="14.25">
      <c r="B437" s="16">
        <f t="shared" si="39"/>
      </c>
      <c r="C437" s="17">
        <f t="shared" si="40"/>
      </c>
      <c r="D437" s="17">
        <f t="shared" si="36"/>
      </c>
      <c r="E437" s="17">
        <f t="shared" si="37"/>
      </c>
      <c r="F437" s="17">
        <f t="shared" si="41"/>
      </c>
      <c r="G437" s="17">
        <f t="shared" si="38"/>
      </c>
    </row>
    <row r="438" spans="2:7" ht="14.25">
      <c r="B438" s="16">
        <f t="shared" si="39"/>
      </c>
      <c r="C438" s="17">
        <f t="shared" si="40"/>
      </c>
      <c r="D438" s="17">
        <f t="shared" si="36"/>
      </c>
      <c r="E438" s="17">
        <f t="shared" si="37"/>
      </c>
      <c r="F438" s="17">
        <f t="shared" si="41"/>
      </c>
      <c r="G438" s="17">
        <f t="shared" si="38"/>
      </c>
    </row>
    <row r="439" spans="2:7" ht="14.25">
      <c r="B439" s="16">
        <f t="shared" si="39"/>
      </c>
      <c r="C439" s="17">
        <f t="shared" si="40"/>
      </c>
      <c r="D439" s="17">
        <f t="shared" si="36"/>
      </c>
      <c r="E439" s="17">
        <f t="shared" si="37"/>
      </c>
      <c r="F439" s="17">
        <f t="shared" si="41"/>
      </c>
      <c r="G439" s="17">
        <f t="shared" si="38"/>
      </c>
    </row>
    <row r="440" spans="2:7" ht="14.25">
      <c r="B440" s="16">
        <f t="shared" si="39"/>
      </c>
      <c r="C440" s="17">
        <f t="shared" si="40"/>
      </c>
      <c r="D440" s="17">
        <f t="shared" si="36"/>
      </c>
      <c r="E440" s="17">
        <f t="shared" si="37"/>
      </c>
      <c r="F440" s="17">
        <f t="shared" si="41"/>
      </c>
      <c r="G440" s="17">
        <f t="shared" si="38"/>
      </c>
    </row>
    <row r="441" spans="2:7" ht="14.25">
      <c r="B441" s="16">
        <f t="shared" si="39"/>
      </c>
      <c r="C441" s="17">
        <f t="shared" si="40"/>
      </c>
      <c r="D441" s="17">
        <f t="shared" si="36"/>
      </c>
      <c r="E441" s="17">
        <f t="shared" si="37"/>
      </c>
      <c r="F441" s="17">
        <f t="shared" si="41"/>
      </c>
      <c r="G441" s="17">
        <f t="shared" si="38"/>
      </c>
    </row>
    <row r="442" spans="2:7" ht="14.25">
      <c r="B442" s="16">
        <f t="shared" si="39"/>
      </c>
      <c r="C442" s="17">
        <f t="shared" si="40"/>
      </c>
      <c r="D442" s="17">
        <f t="shared" si="36"/>
      </c>
      <c r="E442" s="17">
        <f t="shared" si="37"/>
      </c>
      <c r="F442" s="17">
        <f t="shared" si="41"/>
      </c>
      <c r="G442" s="17">
        <f t="shared" si="38"/>
      </c>
    </row>
    <row r="443" spans="2:7" ht="14.25">
      <c r="B443" s="16">
        <f t="shared" si="39"/>
      </c>
      <c r="C443" s="17">
        <f t="shared" si="40"/>
      </c>
      <c r="D443" s="17">
        <f t="shared" si="36"/>
      </c>
      <c r="E443" s="17">
        <f t="shared" si="37"/>
      </c>
      <c r="F443" s="17">
        <f t="shared" si="41"/>
      </c>
      <c r="G443" s="17">
        <f t="shared" si="38"/>
      </c>
    </row>
    <row r="444" spans="2:7" ht="14.25">
      <c r="B444" s="16">
        <f t="shared" si="39"/>
      </c>
      <c r="C444" s="17">
        <f t="shared" si="40"/>
      </c>
      <c r="D444" s="17">
        <f t="shared" si="36"/>
      </c>
      <c r="E444" s="17">
        <f t="shared" si="37"/>
      </c>
      <c r="F444" s="17">
        <f t="shared" si="41"/>
      </c>
      <c r="G444" s="17">
        <f t="shared" si="38"/>
      </c>
    </row>
    <row r="445" spans="2:7" ht="14.25">
      <c r="B445" s="16">
        <f t="shared" si="39"/>
      </c>
      <c r="C445" s="17">
        <f t="shared" si="40"/>
      </c>
      <c r="D445" s="17">
        <f t="shared" si="36"/>
      </c>
      <c r="E445" s="17">
        <f t="shared" si="37"/>
      </c>
      <c r="F445" s="17">
        <f t="shared" si="41"/>
      </c>
      <c r="G445" s="17">
        <f t="shared" si="38"/>
      </c>
    </row>
    <row r="446" spans="2:7" ht="14.25">
      <c r="B446" s="16">
        <f t="shared" si="39"/>
      </c>
      <c r="C446" s="17">
        <f t="shared" si="40"/>
      </c>
      <c r="D446" s="17">
        <f t="shared" si="36"/>
      </c>
      <c r="E446" s="17">
        <f t="shared" si="37"/>
      </c>
      <c r="F446" s="17">
        <f t="shared" si="41"/>
      </c>
      <c r="G446" s="17">
        <f t="shared" si="38"/>
      </c>
    </row>
    <row r="447" spans="2:7" ht="14.25">
      <c r="B447" s="16">
        <f t="shared" si="39"/>
      </c>
      <c r="C447" s="17">
        <f t="shared" si="40"/>
      </c>
      <c r="D447" s="17">
        <f t="shared" si="36"/>
      </c>
      <c r="E447" s="17">
        <f t="shared" si="37"/>
      </c>
      <c r="F447" s="17">
        <f t="shared" si="41"/>
      </c>
      <c r="G447" s="17">
        <f t="shared" si="38"/>
      </c>
    </row>
    <row r="448" spans="2:7" ht="14.25">
      <c r="B448" s="16">
        <f t="shared" si="39"/>
      </c>
      <c r="C448" s="17">
        <f t="shared" si="40"/>
      </c>
      <c r="D448" s="17">
        <f t="shared" si="36"/>
      </c>
      <c r="E448" s="17">
        <f t="shared" si="37"/>
      </c>
      <c r="F448" s="17">
        <f t="shared" si="41"/>
      </c>
      <c r="G448" s="17">
        <f t="shared" si="38"/>
      </c>
    </row>
    <row r="449" spans="2:7" ht="14.25">
      <c r="B449" s="16">
        <f t="shared" si="39"/>
      </c>
      <c r="C449" s="17">
        <f t="shared" si="40"/>
      </c>
      <c r="D449" s="17">
        <f t="shared" si="36"/>
      </c>
      <c r="E449" s="17">
        <f t="shared" si="37"/>
      </c>
      <c r="F449" s="17">
        <f t="shared" si="41"/>
      </c>
      <c r="G449" s="17">
        <f t="shared" si="38"/>
      </c>
    </row>
    <row r="450" spans="2:7" ht="14.25">
      <c r="B450" s="16">
        <f t="shared" si="39"/>
      </c>
      <c r="C450" s="17">
        <f t="shared" si="40"/>
      </c>
      <c r="D450" s="17">
        <f t="shared" si="36"/>
      </c>
      <c r="E450" s="17">
        <f t="shared" si="37"/>
      </c>
      <c r="F450" s="17">
        <f t="shared" si="41"/>
      </c>
      <c r="G450" s="17">
        <f t="shared" si="38"/>
      </c>
    </row>
    <row r="451" spans="2:7" ht="14.25">
      <c r="B451" s="16">
        <f t="shared" si="39"/>
      </c>
      <c r="C451" s="17">
        <f t="shared" si="40"/>
      </c>
      <c r="D451" s="17">
        <f t="shared" si="36"/>
      </c>
      <c r="E451" s="17">
        <f t="shared" si="37"/>
      </c>
      <c r="F451" s="17">
        <f t="shared" si="41"/>
      </c>
      <c r="G451" s="17">
        <f t="shared" si="38"/>
      </c>
    </row>
    <row r="452" spans="2:7" ht="14.25">
      <c r="B452" s="16">
        <f t="shared" si="39"/>
      </c>
      <c r="C452" s="17">
        <f t="shared" si="40"/>
      </c>
      <c r="D452" s="17">
        <f t="shared" si="36"/>
      </c>
      <c r="E452" s="17">
        <f t="shared" si="37"/>
      </c>
      <c r="F452" s="17">
        <f t="shared" si="41"/>
      </c>
      <c r="G452" s="17">
        <f t="shared" si="38"/>
      </c>
    </row>
    <row r="453" spans="2:7" ht="14.25">
      <c r="B453" s="16">
        <f t="shared" si="39"/>
      </c>
      <c r="C453" s="17">
        <f t="shared" si="40"/>
      </c>
      <c r="D453" s="17">
        <f t="shared" si="36"/>
      </c>
      <c r="E453" s="17">
        <f t="shared" si="37"/>
      </c>
      <c r="F453" s="17">
        <f t="shared" si="41"/>
      </c>
      <c r="G453" s="17">
        <f t="shared" si="38"/>
      </c>
    </row>
    <row r="454" spans="2:7" ht="14.25">
      <c r="B454" s="16">
        <f t="shared" si="39"/>
      </c>
      <c r="C454" s="17">
        <f t="shared" si="40"/>
      </c>
      <c r="D454" s="17">
        <f t="shared" si="36"/>
      </c>
      <c r="E454" s="17">
        <f t="shared" si="37"/>
      </c>
      <c r="F454" s="17">
        <f t="shared" si="41"/>
      </c>
      <c r="G454" s="17">
        <f t="shared" si="38"/>
      </c>
    </row>
    <row r="455" spans="2:7" ht="14.25">
      <c r="B455" s="16">
        <f t="shared" si="39"/>
      </c>
      <c r="C455" s="17">
        <f t="shared" si="40"/>
      </c>
      <c r="D455" s="17">
        <f t="shared" si="36"/>
      </c>
      <c r="E455" s="17">
        <f t="shared" si="37"/>
      </c>
      <c r="F455" s="17">
        <f t="shared" si="41"/>
      </c>
      <c r="G455" s="17">
        <f t="shared" si="38"/>
      </c>
    </row>
    <row r="456" spans="2:7" ht="14.25">
      <c r="B456" s="16">
        <f t="shared" si="39"/>
      </c>
      <c r="C456" s="17">
        <f t="shared" si="40"/>
      </c>
      <c r="D456" s="17">
        <f t="shared" si="36"/>
      </c>
      <c r="E456" s="17">
        <f t="shared" si="37"/>
      </c>
      <c r="F456" s="17">
        <f t="shared" si="41"/>
      </c>
      <c r="G456" s="17">
        <f t="shared" si="38"/>
      </c>
    </row>
    <row r="457" spans="2:7" ht="14.25">
      <c r="B457" s="16">
        <f t="shared" si="39"/>
      </c>
      <c r="C457" s="17">
        <f t="shared" si="40"/>
      </c>
      <c r="D457" s="17">
        <f aca="true" t="shared" si="42" ref="D457:D520">IF(B457="","",Greiðsla)</f>
      </c>
      <c r="E457" s="17">
        <f aca="true" t="shared" si="43" ref="E457:E520">IF(B457="","",C457*Vextir/12)</f>
      </c>
      <c r="F457" s="17">
        <f t="shared" si="41"/>
      </c>
      <c r="G457" s="17">
        <f aca="true" t="shared" si="44" ref="G457:G520">IF(B457="","",C457-D457)</f>
      </c>
    </row>
    <row r="458" spans="2:7" ht="14.25">
      <c r="B458" s="16">
        <f aca="true" t="shared" si="45" ref="B458:B521">IF(OR(B457="",B457=Fj.afborgana),"",B457+1)</f>
      </c>
      <c r="C458" s="17">
        <f aca="true" t="shared" si="46" ref="C458:C521">IF(B458="","",G457)</f>
      </c>
      <c r="D458" s="17">
        <f t="shared" si="42"/>
      </c>
      <c r="E458" s="17">
        <f t="shared" si="43"/>
      </c>
      <c r="F458" s="17">
        <f aca="true" t="shared" si="47" ref="F458:F521">IF(D458="","",D458+E458)</f>
      </c>
      <c r="G458" s="17">
        <f t="shared" si="44"/>
      </c>
    </row>
    <row r="459" spans="2:7" ht="14.25">
      <c r="B459" s="16">
        <f t="shared" si="45"/>
      </c>
      <c r="C459" s="17">
        <f t="shared" si="46"/>
      </c>
      <c r="D459" s="17">
        <f t="shared" si="42"/>
      </c>
      <c r="E459" s="17">
        <f t="shared" si="43"/>
      </c>
      <c r="F459" s="17">
        <f t="shared" si="47"/>
      </c>
      <c r="G459" s="17">
        <f t="shared" si="44"/>
      </c>
    </row>
    <row r="460" spans="2:7" ht="14.25">
      <c r="B460" s="16">
        <f t="shared" si="45"/>
      </c>
      <c r="C460" s="17">
        <f t="shared" si="46"/>
      </c>
      <c r="D460" s="17">
        <f t="shared" si="42"/>
      </c>
      <c r="E460" s="17">
        <f t="shared" si="43"/>
      </c>
      <c r="F460" s="17">
        <f t="shared" si="47"/>
      </c>
      <c r="G460" s="17">
        <f t="shared" si="44"/>
      </c>
    </row>
    <row r="461" spans="2:7" ht="14.25">
      <c r="B461" s="16">
        <f t="shared" si="45"/>
      </c>
      <c r="C461" s="17">
        <f t="shared" si="46"/>
      </c>
      <c r="D461" s="17">
        <f t="shared" si="42"/>
      </c>
      <c r="E461" s="17">
        <f t="shared" si="43"/>
      </c>
      <c r="F461" s="17">
        <f t="shared" si="47"/>
      </c>
      <c r="G461" s="17">
        <f t="shared" si="44"/>
      </c>
    </row>
    <row r="462" spans="2:7" ht="14.25">
      <c r="B462" s="16">
        <f t="shared" si="45"/>
      </c>
      <c r="C462" s="17">
        <f t="shared" si="46"/>
      </c>
      <c r="D462" s="17">
        <f t="shared" si="42"/>
      </c>
      <c r="E462" s="17">
        <f t="shared" si="43"/>
      </c>
      <c r="F462" s="17">
        <f t="shared" si="47"/>
      </c>
      <c r="G462" s="17">
        <f t="shared" si="44"/>
      </c>
    </row>
    <row r="463" spans="2:7" ht="14.25">
      <c r="B463" s="16">
        <f t="shared" si="45"/>
      </c>
      <c r="C463" s="17">
        <f t="shared" si="46"/>
      </c>
      <c r="D463" s="17">
        <f t="shared" si="42"/>
      </c>
      <c r="E463" s="17">
        <f t="shared" si="43"/>
      </c>
      <c r="F463" s="17">
        <f t="shared" si="47"/>
      </c>
      <c r="G463" s="17">
        <f t="shared" si="44"/>
      </c>
    </row>
    <row r="464" spans="2:7" ht="14.25">
      <c r="B464" s="16">
        <f t="shared" si="45"/>
      </c>
      <c r="C464" s="17">
        <f t="shared" si="46"/>
      </c>
      <c r="D464" s="17">
        <f t="shared" si="42"/>
      </c>
      <c r="E464" s="17">
        <f t="shared" si="43"/>
      </c>
      <c r="F464" s="17">
        <f t="shared" si="47"/>
      </c>
      <c r="G464" s="17">
        <f t="shared" si="44"/>
      </c>
    </row>
    <row r="465" spans="2:7" ht="14.25">
      <c r="B465" s="16">
        <f t="shared" si="45"/>
      </c>
      <c r="C465" s="17">
        <f t="shared" si="46"/>
      </c>
      <c r="D465" s="17">
        <f t="shared" si="42"/>
      </c>
      <c r="E465" s="17">
        <f t="shared" si="43"/>
      </c>
      <c r="F465" s="17">
        <f t="shared" si="47"/>
      </c>
      <c r="G465" s="17">
        <f t="shared" si="44"/>
      </c>
    </row>
    <row r="466" spans="2:7" ht="14.25">
      <c r="B466" s="16">
        <f t="shared" si="45"/>
      </c>
      <c r="C466" s="17">
        <f t="shared" si="46"/>
      </c>
      <c r="D466" s="17">
        <f t="shared" si="42"/>
      </c>
      <c r="E466" s="17">
        <f t="shared" si="43"/>
      </c>
      <c r="F466" s="17">
        <f t="shared" si="47"/>
      </c>
      <c r="G466" s="17">
        <f t="shared" si="44"/>
      </c>
    </row>
    <row r="467" spans="2:7" ht="14.25">
      <c r="B467" s="16">
        <f t="shared" si="45"/>
      </c>
      <c r="C467" s="17">
        <f t="shared" si="46"/>
      </c>
      <c r="D467" s="17">
        <f t="shared" si="42"/>
      </c>
      <c r="E467" s="17">
        <f t="shared" si="43"/>
      </c>
      <c r="F467" s="17">
        <f t="shared" si="47"/>
      </c>
      <c r="G467" s="17">
        <f t="shared" si="44"/>
      </c>
    </row>
    <row r="468" spans="2:7" ht="14.25">
      <c r="B468" s="16">
        <f t="shared" si="45"/>
      </c>
      <c r="C468" s="17">
        <f t="shared" si="46"/>
      </c>
      <c r="D468" s="17">
        <f t="shared" si="42"/>
      </c>
      <c r="E468" s="17">
        <f t="shared" si="43"/>
      </c>
      <c r="F468" s="17">
        <f t="shared" si="47"/>
      </c>
      <c r="G468" s="17">
        <f t="shared" si="44"/>
      </c>
    </row>
    <row r="469" spans="2:7" ht="14.25">
      <c r="B469" s="16">
        <f t="shared" si="45"/>
      </c>
      <c r="C469" s="17">
        <f t="shared" si="46"/>
      </c>
      <c r="D469" s="17">
        <f t="shared" si="42"/>
      </c>
      <c r="E469" s="17">
        <f t="shared" si="43"/>
      </c>
      <c r="F469" s="17">
        <f t="shared" si="47"/>
      </c>
      <c r="G469" s="17">
        <f t="shared" si="44"/>
      </c>
    </row>
    <row r="470" spans="2:7" ht="14.25">
      <c r="B470" s="16">
        <f t="shared" si="45"/>
      </c>
      <c r="C470" s="17">
        <f t="shared" si="46"/>
      </c>
      <c r="D470" s="17">
        <f t="shared" si="42"/>
      </c>
      <c r="E470" s="17">
        <f t="shared" si="43"/>
      </c>
      <c r="F470" s="17">
        <f t="shared" si="47"/>
      </c>
      <c r="G470" s="17">
        <f t="shared" si="44"/>
      </c>
    </row>
    <row r="471" spans="2:7" ht="14.25">
      <c r="B471" s="16">
        <f t="shared" si="45"/>
      </c>
      <c r="C471" s="17">
        <f t="shared" si="46"/>
      </c>
      <c r="D471" s="17">
        <f t="shared" si="42"/>
      </c>
      <c r="E471" s="17">
        <f t="shared" si="43"/>
      </c>
      <c r="F471" s="17">
        <f t="shared" si="47"/>
      </c>
      <c r="G471" s="17">
        <f t="shared" si="44"/>
      </c>
    </row>
    <row r="472" spans="2:7" ht="14.25">
      <c r="B472" s="16">
        <f t="shared" si="45"/>
      </c>
      <c r="C472" s="17">
        <f t="shared" si="46"/>
      </c>
      <c r="D472" s="17">
        <f t="shared" si="42"/>
      </c>
      <c r="E472" s="17">
        <f t="shared" si="43"/>
      </c>
      <c r="F472" s="17">
        <f t="shared" si="47"/>
      </c>
      <c r="G472" s="17">
        <f t="shared" si="44"/>
      </c>
    </row>
    <row r="473" spans="2:7" ht="14.25">
      <c r="B473" s="16">
        <f t="shared" si="45"/>
      </c>
      <c r="C473" s="17">
        <f t="shared" si="46"/>
      </c>
      <c r="D473" s="17">
        <f t="shared" si="42"/>
      </c>
      <c r="E473" s="17">
        <f t="shared" si="43"/>
      </c>
      <c r="F473" s="17">
        <f t="shared" si="47"/>
      </c>
      <c r="G473" s="17">
        <f t="shared" si="44"/>
      </c>
    </row>
    <row r="474" spans="2:7" ht="14.25">
      <c r="B474" s="16">
        <f t="shared" si="45"/>
      </c>
      <c r="C474" s="17">
        <f t="shared" si="46"/>
      </c>
      <c r="D474" s="17">
        <f t="shared" si="42"/>
      </c>
      <c r="E474" s="17">
        <f t="shared" si="43"/>
      </c>
      <c r="F474" s="17">
        <f t="shared" si="47"/>
      </c>
      <c r="G474" s="17">
        <f t="shared" si="44"/>
      </c>
    </row>
    <row r="475" spans="2:7" ht="14.25">
      <c r="B475" s="16">
        <f t="shared" si="45"/>
      </c>
      <c r="C475" s="17">
        <f t="shared" si="46"/>
      </c>
      <c r="D475" s="17">
        <f t="shared" si="42"/>
      </c>
      <c r="E475" s="17">
        <f t="shared" si="43"/>
      </c>
      <c r="F475" s="17">
        <f t="shared" si="47"/>
      </c>
      <c r="G475" s="17">
        <f t="shared" si="44"/>
      </c>
    </row>
    <row r="476" spans="2:7" ht="14.25">
      <c r="B476" s="16">
        <f t="shared" si="45"/>
      </c>
      <c r="C476" s="17">
        <f t="shared" si="46"/>
      </c>
      <c r="D476" s="17">
        <f t="shared" si="42"/>
      </c>
      <c r="E476" s="17">
        <f t="shared" si="43"/>
      </c>
      <c r="F476" s="17">
        <f t="shared" si="47"/>
      </c>
      <c r="G476" s="17">
        <f t="shared" si="44"/>
      </c>
    </row>
    <row r="477" spans="2:7" ht="14.25">
      <c r="B477" s="16">
        <f t="shared" si="45"/>
      </c>
      <c r="C477" s="17">
        <f t="shared" si="46"/>
      </c>
      <c r="D477" s="17">
        <f t="shared" si="42"/>
      </c>
      <c r="E477" s="17">
        <f t="shared" si="43"/>
      </c>
      <c r="F477" s="17">
        <f t="shared" si="47"/>
      </c>
      <c r="G477" s="17">
        <f t="shared" si="44"/>
      </c>
    </row>
    <row r="478" spans="2:7" ht="14.25">
      <c r="B478" s="16">
        <f t="shared" si="45"/>
      </c>
      <c r="C478" s="17">
        <f t="shared" si="46"/>
      </c>
      <c r="D478" s="17">
        <f t="shared" si="42"/>
      </c>
      <c r="E478" s="17">
        <f t="shared" si="43"/>
      </c>
      <c r="F478" s="17">
        <f t="shared" si="47"/>
      </c>
      <c r="G478" s="17">
        <f t="shared" si="44"/>
      </c>
    </row>
    <row r="479" spans="2:7" ht="14.25">
      <c r="B479" s="16">
        <f t="shared" si="45"/>
      </c>
      <c r="C479" s="17">
        <f t="shared" si="46"/>
      </c>
      <c r="D479" s="17">
        <f t="shared" si="42"/>
      </c>
      <c r="E479" s="17">
        <f t="shared" si="43"/>
      </c>
      <c r="F479" s="17">
        <f t="shared" si="47"/>
      </c>
      <c r="G479" s="17">
        <f t="shared" si="44"/>
      </c>
    </row>
    <row r="480" spans="2:7" ht="14.25">
      <c r="B480" s="16">
        <f t="shared" si="45"/>
      </c>
      <c r="C480" s="17">
        <f t="shared" si="46"/>
      </c>
      <c r="D480" s="17">
        <f t="shared" si="42"/>
      </c>
      <c r="E480" s="17">
        <f t="shared" si="43"/>
      </c>
      <c r="F480" s="17">
        <f t="shared" si="47"/>
      </c>
      <c r="G480" s="17">
        <f t="shared" si="44"/>
      </c>
    </row>
    <row r="481" spans="2:7" ht="14.25">
      <c r="B481" s="16">
        <f t="shared" si="45"/>
      </c>
      <c r="C481" s="17">
        <f t="shared" si="46"/>
      </c>
      <c r="D481" s="17">
        <f t="shared" si="42"/>
      </c>
      <c r="E481" s="17">
        <f t="shared" si="43"/>
      </c>
      <c r="F481" s="17">
        <f t="shared" si="47"/>
      </c>
      <c r="G481" s="17">
        <f t="shared" si="44"/>
      </c>
    </row>
    <row r="482" spans="2:7" ht="14.25">
      <c r="B482" s="16">
        <f t="shared" si="45"/>
      </c>
      <c r="C482" s="17">
        <f t="shared" si="46"/>
      </c>
      <c r="D482" s="17">
        <f t="shared" si="42"/>
      </c>
      <c r="E482" s="17">
        <f t="shared" si="43"/>
      </c>
      <c r="F482" s="17">
        <f t="shared" si="47"/>
      </c>
      <c r="G482" s="17">
        <f t="shared" si="44"/>
      </c>
    </row>
    <row r="483" spans="2:7" ht="14.25">
      <c r="B483" s="16">
        <f t="shared" si="45"/>
      </c>
      <c r="C483" s="17">
        <f t="shared" si="46"/>
      </c>
      <c r="D483" s="17">
        <f t="shared" si="42"/>
      </c>
      <c r="E483" s="17">
        <f t="shared" si="43"/>
      </c>
      <c r="F483" s="17">
        <f t="shared" si="47"/>
      </c>
      <c r="G483" s="17">
        <f t="shared" si="44"/>
      </c>
    </row>
    <row r="484" spans="2:7" ht="14.25">
      <c r="B484" s="16">
        <f t="shared" si="45"/>
      </c>
      <c r="C484" s="17">
        <f t="shared" si="46"/>
      </c>
      <c r="D484" s="17">
        <f t="shared" si="42"/>
      </c>
      <c r="E484" s="17">
        <f t="shared" si="43"/>
      </c>
      <c r="F484" s="17">
        <f t="shared" si="47"/>
      </c>
      <c r="G484" s="17">
        <f t="shared" si="44"/>
      </c>
    </row>
    <row r="485" spans="2:7" ht="14.25">
      <c r="B485" s="16">
        <f t="shared" si="45"/>
      </c>
      <c r="C485" s="17">
        <f t="shared" si="46"/>
      </c>
      <c r="D485" s="17">
        <f t="shared" si="42"/>
      </c>
      <c r="E485" s="17">
        <f t="shared" si="43"/>
      </c>
      <c r="F485" s="17">
        <f t="shared" si="47"/>
      </c>
      <c r="G485" s="17">
        <f t="shared" si="44"/>
      </c>
    </row>
    <row r="486" spans="2:7" ht="14.25">
      <c r="B486" s="16">
        <f t="shared" si="45"/>
      </c>
      <c r="C486" s="17">
        <f t="shared" si="46"/>
      </c>
      <c r="D486" s="17">
        <f t="shared" si="42"/>
      </c>
      <c r="E486" s="17">
        <f t="shared" si="43"/>
      </c>
      <c r="F486" s="17">
        <f t="shared" si="47"/>
      </c>
      <c r="G486" s="17">
        <f t="shared" si="44"/>
      </c>
    </row>
    <row r="487" spans="2:7" ht="14.25">
      <c r="B487" s="16">
        <f t="shared" si="45"/>
      </c>
      <c r="C487" s="17">
        <f t="shared" si="46"/>
      </c>
      <c r="D487" s="17">
        <f t="shared" si="42"/>
      </c>
      <c r="E487" s="17">
        <f t="shared" si="43"/>
      </c>
      <c r="F487" s="17">
        <f t="shared" si="47"/>
      </c>
      <c r="G487" s="17">
        <f t="shared" si="44"/>
      </c>
    </row>
    <row r="488" spans="2:7" ht="14.25">
      <c r="B488" s="16">
        <f t="shared" si="45"/>
      </c>
      <c r="C488" s="17">
        <f t="shared" si="46"/>
      </c>
      <c r="D488" s="17">
        <f t="shared" si="42"/>
      </c>
      <c r="E488" s="17">
        <f t="shared" si="43"/>
      </c>
      <c r="F488" s="17">
        <f t="shared" si="47"/>
      </c>
      <c r="G488" s="17">
        <f t="shared" si="44"/>
      </c>
    </row>
    <row r="489" spans="2:7" ht="14.25">
      <c r="B489" s="16">
        <f t="shared" si="45"/>
      </c>
      <c r="C489" s="17">
        <f t="shared" si="46"/>
      </c>
      <c r="D489" s="17">
        <f t="shared" si="42"/>
      </c>
      <c r="E489" s="17">
        <f t="shared" si="43"/>
      </c>
      <c r="F489" s="17">
        <f t="shared" si="47"/>
      </c>
      <c r="G489" s="17">
        <f t="shared" si="44"/>
      </c>
    </row>
    <row r="490" spans="2:7" ht="14.25">
      <c r="B490" s="16">
        <f t="shared" si="45"/>
      </c>
      <c r="C490" s="17">
        <f t="shared" si="46"/>
      </c>
      <c r="D490" s="17">
        <f t="shared" si="42"/>
      </c>
      <c r="E490" s="17">
        <f t="shared" si="43"/>
      </c>
      <c r="F490" s="17">
        <f t="shared" si="47"/>
      </c>
      <c r="G490" s="17">
        <f t="shared" si="44"/>
      </c>
    </row>
    <row r="491" spans="2:7" ht="14.25">
      <c r="B491" s="16">
        <f t="shared" si="45"/>
      </c>
      <c r="C491" s="17">
        <f t="shared" si="46"/>
      </c>
      <c r="D491" s="17">
        <f t="shared" si="42"/>
      </c>
      <c r="E491" s="17">
        <f t="shared" si="43"/>
      </c>
      <c r="F491" s="17">
        <f t="shared" si="47"/>
      </c>
      <c r="G491" s="17">
        <f t="shared" si="44"/>
      </c>
    </row>
    <row r="492" spans="2:7" ht="14.25">
      <c r="B492" s="16">
        <f t="shared" si="45"/>
      </c>
      <c r="C492" s="17">
        <f t="shared" si="46"/>
      </c>
      <c r="D492" s="17">
        <f t="shared" si="42"/>
      </c>
      <c r="E492" s="17">
        <f t="shared" si="43"/>
      </c>
      <c r="F492" s="17">
        <f t="shared" si="47"/>
      </c>
      <c r="G492" s="17">
        <f t="shared" si="44"/>
      </c>
    </row>
    <row r="493" spans="2:7" ht="14.25">
      <c r="B493" s="16">
        <f t="shared" si="45"/>
      </c>
      <c r="C493" s="17">
        <f t="shared" si="46"/>
      </c>
      <c r="D493" s="17">
        <f t="shared" si="42"/>
      </c>
      <c r="E493" s="17">
        <f t="shared" si="43"/>
      </c>
      <c r="F493" s="17">
        <f t="shared" si="47"/>
      </c>
      <c r="G493" s="17">
        <f t="shared" si="44"/>
      </c>
    </row>
    <row r="494" spans="2:7" ht="14.25">
      <c r="B494" s="16">
        <f t="shared" si="45"/>
      </c>
      <c r="C494" s="17">
        <f t="shared" si="46"/>
      </c>
      <c r="D494" s="17">
        <f t="shared" si="42"/>
      </c>
      <c r="E494" s="17">
        <f t="shared" si="43"/>
      </c>
      <c r="F494" s="17">
        <f t="shared" si="47"/>
      </c>
      <c r="G494" s="17">
        <f t="shared" si="44"/>
      </c>
    </row>
    <row r="495" spans="2:7" ht="14.25">
      <c r="B495" s="16">
        <f t="shared" si="45"/>
      </c>
      <c r="C495" s="17">
        <f t="shared" si="46"/>
      </c>
      <c r="D495" s="17">
        <f t="shared" si="42"/>
      </c>
      <c r="E495" s="17">
        <f t="shared" si="43"/>
      </c>
      <c r="F495" s="17">
        <f t="shared" si="47"/>
      </c>
      <c r="G495" s="17">
        <f t="shared" si="44"/>
      </c>
    </row>
    <row r="496" spans="2:7" ht="14.25">
      <c r="B496" s="16">
        <f t="shared" si="45"/>
      </c>
      <c r="C496" s="17">
        <f t="shared" si="46"/>
      </c>
      <c r="D496" s="17">
        <f t="shared" si="42"/>
      </c>
      <c r="E496" s="17">
        <f t="shared" si="43"/>
      </c>
      <c r="F496" s="17">
        <f t="shared" si="47"/>
      </c>
      <c r="G496" s="17">
        <f t="shared" si="44"/>
      </c>
    </row>
    <row r="497" spans="2:7" ht="14.25">
      <c r="B497" s="16">
        <f t="shared" si="45"/>
      </c>
      <c r="C497" s="17">
        <f t="shared" si="46"/>
      </c>
      <c r="D497" s="17">
        <f t="shared" si="42"/>
      </c>
      <c r="E497" s="17">
        <f t="shared" si="43"/>
      </c>
      <c r="F497" s="17">
        <f t="shared" si="47"/>
      </c>
      <c r="G497" s="17">
        <f t="shared" si="44"/>
      </c>
    </row>
    <row r="498" spans="2:7" ht="14.25">
      <c r="B498" s="16">
        <f t="shared" si="45"/>
      </c>
      <c r="C498" s="17">
        <f t="shared" si="46"/>
      </c>
      <c r="D498" s="17">
        <f t="shared" si="42"/>
      </c>
      <c r="E498" s="17">
        <f t="shared" si="43"/>
      </c>
      <c r="F498" s="17">
        <f t="shared" si="47"/>
      </c>
      <c r="G498" s="17">
        <f t="shared" si="44"/>
      </c>
    </row>
    <row r="499" spans="2:7" ht="14.25">
      <c r="B499" s="16">
        <f t="shared" si="45"/>
      </c>
      <c r="C499" s="17">
        <f t="shared" si="46"/>
      </c>
      <c r="D499" s="17">
        <f t="shared" si="42"/>
      </c>
      <c r="E499" s="17">
        <f t="shared" si="43"/>
      </c>
      <c r="F499" s="17">
        <f t="shared" si="47"/>
      </c>
      <c r="G499" s="17">
        <f t="shared" si="44"/>
      </c>
    </row>
    <row r="500" spans="2:7" ht="14.25">
      <c r="B500" s="16">
        <f t="shared" si="45"/>
      </c>
      <c r="C500" s="17">
        <f t="shared" si="46"/>
      </c>
      <c r="D500" s="17">
        <f t="shared" si="42"/>
      </c>
      <c r="E500" s="17">
        <f t="shared" si="43"/>
      </c>
      <c r="F500" s="17">
        <f t="shared" si="47"/>
      </c>
      <c r="G500" s="17">
        <f t="shared" si="44"/>
      </c>
    </row>
    <row r="501" spans="2:7" ht="14.25">
      <c r="B501" s="16">
        <f t="shared" si="45"/>
      </c>
      <c r="C501" s="17">
        <f t="shared" si="46"/>
      </c>
      <c r="D501" s="17">
        <f t="shared" si="42"/>
      </c>
      <c r="E501" s="17">
        <f t="shared" si="43"/>
      </c>
      <c r="F501" s="17">
        <f t="shared" si="47"/>
      </c>
      <c r="G501" s="17">
        <f t="shared" si="44"/>
      </c>
    </row>
    <row r="502" spans="2:7" ht="14.25">
      <c r="B502" s="16">
        <f t="shared" si="45"/>
      </c>
      <c r="C502" s="17">
        <f t="shared" si="46"/>
      </c>
      <c r="D502" s="17">
        <f t="shared" si="42"/>
      </c>
      <c r="E502" s="17">
        <f t="shared" si="43"/>
      </c>
      <c r="F502" s="17">
        <f t="shared" si="47"/>
      </c>
      <c r="G502" s="17">
        <f t="shared" si="44"/>
      </c>
    </row>
    <row r="503" spans="2:7" ht="14.25">
      <c r="B503" s="16">
        <f t="shared" si="45"/>
      </c>
      <c r="C503" s="17">
        <f t="shared" si="46"/>
      </c>
      <c r="D503" s="17">
        <f t="shared" si="42"/>
      </c>
      <c r="E503" s="17">
        <f t="shared" si="43"/>
      </c>
      <c r="F503" s="17">
        <f t="shared" si="47"/>
      </c>
      <c r="G503" s="17">
        <f t="shared" si="44"/>
      </c>
    </row>
    <row r="504" spans="2:7" ht="14.25">
      <c r="B504" s="16">
        <f t="shared" si="45"/>
      </c>
      <c r="C504" s="17">
        <f t="shared" si="46"/>
      </c>
      <c r="D504" s="17">
        <f t="shared" si="42"/>
      </c>
      <c r="E504" s="17">
        <f t="shared" si="43"/>
      </c>
      <c r="F504" s="17">
        <f t="shared" si="47"/>
      </c>
      <c r="G504" s="17">
        <f t="shared" si="44"/>
      </c>
    </row>
    <row r="505" spans="2:7" ht="14.25">
      <c r="B505" s="16">
        <f t="shared" si="45"/>
      </c>
      <c r="C505" s="17">
        <f t="shared" si="46"/>
      </c>
      <c r="D505" s="17">
        <f t="shared" si="42"/>
      </c>
      <c r="E505" s="17">
        <f t="shared" si="43"/>
      </c>
      <c r="F505" s="17">
        <f t="shared" si="47"/>
      </c>
      <c r="G505" s="17">
        <f t="shared" si="44"/>
      </c>
    </row>
    <row r="506" spans="2:7" ht="14.25">
      <c r="B506" s="16">
        <f t="shared" si="45"/>
      </c>
      <c r="C506" s="17">
        <f t="shared" si="46"/>
      </c>
      <c r="D506" s="17">
        <f t="shared" si="42"/>
      </c>
      <c r="E506" s="17">
        <f t="shared" si="43"/>
      </c>
      <c r="F506" s="17">
        <f t="shared" si="47"/>
      </c>
      <c r="G506" s="17">
        <f t="shared" si="44"/>
      </c>
    </row>
    <row r="507" spans="2:7" ht="14.25">
      <c r="B507" s="16">
        <f t="shared" si="45"/>
      </c>
      <c r="C507" s="17">
        <f t="shared" si="46"/>
      </c>
      <c r="D507" s="17">
        <f t="shared" si="42"/>
      </c>
      <c r="E507" s="17">
        <f t="shared" si="43"/>
      </c>
      <c r="F507" s="17">
        <f t="shared" si="47"/>
      </c>
      <c r="G507" s="17">
        <f t="shared" si="44"/>
      </c>
    </row>
    <row r="508" spans="2:7" ht="14.25">
      <c r="B508" s="16">
        <f t="shared" si="45"/>
      </c>
      <c r="C508" s="17">
        <f t="shared" si="46"/>
      </c>
      <c r="D508" s="17">
        <f t="shared" si="42"/>
      </c>
      <c r="E508" s="17">
        <f t="shared" si="43"/>
      </c>
      <c r="F508" s="17">
        <f t="shared" si="47"/>
      </c>
      <c r="G508" s="17">
        <f t="shared" si="44"/>
      </c>
    </row>
    <row r="509" spans="2:7" ht="14.25">
      <c r="B509" s="16">
        <f t="shared" si="45"/>
      </c>
      <c r="C509" s="17">
        <f t="shared" si="46"/>
      </c>
      <c r="D509" s="17">
        <f t="shared" si="42"/>
      </c>
      <c r="E509" s="17">
        <f t="shared" si="43"/>
      </c>
      <c r="F509" s="17">
        <f t="shared" si="47"/>
      </c>
      <c r="G509" s="17">
        <f t="shared" si="44"/>
      </c>
    </row>
    <row r="510" spans="2:7" ht="14.25">
      <c r="B510" s="16">
        <f t="shared" si="45"/>
      </c>
      <c r="C510" s="17">
        <f t="shared" si="46"/>
      </c>
      <c r="D510" s="17">
        <f t="shared" si="42"/>
      </c>
      <c r="E510" s="17">
        <f t="shared" si="43"/>
      </c>
      <c r="F510" s="17">
        <f t="shared" si="47"/>
      </c>
      <c r="G510" s="17">
        <f t="shared" si="44"/>
      </c>
    </row>
    <row r="511" spans="2:7" ht="14.25">
      <c r="B511" s="16">
        <f t="shared" si="45"/>
      </c>
      <c r="C511" s="17">
        <f t="shared" si="46"/>
      </c>
      <c r="D511" s="17">
        <f t="shared" si="42"/>
      </c>
      <c r="E511" s="17">
        <f t="shared" si="43"/>
      </c>
      <c r="F511" s="17">
        <f t="shared" si="47"/>
      </c>
      <c r="G511" s="17">
        <f t="shared" si="44"/>
      </c>
    </row>
    <row r="512" spans="2:7" ht="14.25">
      <c r="B512" s="16">
        <f t="shared" si="45"/>
      </c>
      <c r="C512" s="17">
        <f t="shared" si="46"/>
      </c>
      <c r="D512" s="17">
        <f t="shared" si="42"/>
      </c>
      <c r="E512" s="17">
        <f t="shared" si="43"/>
      </c>
      <c r="F512" s="17">
        <f t="shared" si="47"/>
      </c>
      <c r="G512" s="17">
        <f t="shared" si="44"/>
      </c>
    </row>
    <row r="513" spans="2:7" ht="14.25">
      <c r="B513" s="16">
        <f t="shared" si="45"/>
      </c>
      <c r="C513" s="17">
        <f t="shared" si="46"/>
      </c>
      <c r="D513" s="17">
        <f t="shared" si="42"/>
      </c>
      <c r="E513" s="17">
        <f t="shared" si="43"/>
      </c>
      <c r="F513" s="17">
        <f t="shared" si="47"/>
      </c>
      <c r="G513" s="17">
        <f t="shared" si="44"/>
      </c>
    </row>
    <row r="514" spans="2:7" ht="14.25">
      <c r="B514" s="16">
        <f t="shared" si="45"/>
      </c>
      <c r="C514" s="17">
        <f t="shared" si="46"/>
      </c>
      <c r="D514" s="17">
        <f t="shared" si="42"/>
      </c>
      <c r="E514" s="17">
        <f t="shared" si="43"/>
      </c>
      <c r="F514" s="17">
        <f t="shared" si="47"/>
      </c>
      <c r="G514" s="17">
        <f t="shared" si="44"/>
      </c>
    </row>
    <row r="515" spans="2:7" ht="14.25">
      <c r="B515" s="16">
        <f t="shared" si="45"/>
      </c>
      <c r="C515" s="17">
        <f t="shared" si="46"/>
      </c>
      <c r="D515" s="17">
        <f t="shared" si="42"/>
      </c>
      <c r="E515" s="17">
        <f t="shared" si="43"/>
      </c>
      <c r="F515" s="17">
        <f t="shared" si="47"/>
      </c>
      <c r="G515" s="17">
        <f t="shared" si="44"/>
      </c>
    </row>
    <row r="516" spans="2:7" ht="14.25">
      <c r="B516" s="16">
        <f t="shared" si="45"/>
      </c>
      <c r="C516" s="17">
        <f t="shared" si="46"/>
      </c>
      <c r="D516" s="17">
        <f t="shared" si="42"/>
      </c>
      <c r="E516" s="17">
        <f t="shared" si="43"/>
      </c>
      <c r="F516" s="17">
        <f t="shared" si="47"/>
      </c>
      <c r="G516" s="17">
        <f t="shared" si="44"/>
      </c>
    </row>
    <row r="517" spans="2:7" ht="14.25">
      <c r="B517" s="16">
        <f t="shared" si="45"/>
      </c>
      <c r="C517" s="17">
        <f t="shared" si="46"/>
      </c>
      <c r="D517" s="17">
        <f t="shared" si="42"/>
      </c>
      <c r="E517" s="17">
        <f t="shared" si="43"/>
      </c>
      <c r="F517" s="17">
        <f t="shared" si="47"/>
      </c>
      <c r="G517" s="17">
        <f t="shared" si="44"/>
      </c>
    </row>
    <row r="518" spans="2:7" ht="14.25">
      <c r="B518" s="16">
        <f t="shared" si="45"/>
      </c>
      <c r="C518" s="17">
        <f t="shared" si="46"/>
      </c>
      <c r="D518" s="17">
        <f t="shared" si="42"/>
      </c>
      <c r="E518" s="17">
        <f t="shared" si="43"/>
      </c>
      <c r="F518" s="17">
        <f t="shared" si="47"/>
      </c>
      <c r="G518" s="17">
        <f t="shared" si="44"/>
      </c>
    </row>
    <row r="519" spans="2:7" ht="14.25">
      <c r="B519" s="16">
        <f t="shared" si="45"/>
      </c>
      <c r="C519" s="17">
        <f t="shared" si="46"/>
      </c>
      <c r="D519" s="17">
        <f t="shared" si="42"/>
      </c>
      <c r="E519" s="17">
        <f t="shared" si="43"/>
      </c>
      <c r="F519" s="17">
        <f t="shared" si="47"/>
      </c>
      <c r="G519" s="17">
        <f t="shared" si="44"/>
      </c>
    </row>
    <row r="520" spans="2:7" ht="14.25">
      <c r="B520" s="16">
        <f t="shared" si="45"/>
      </c>
      <c r="C520" s="17">
        <f t="shared" si="46"/>
      </c>
      <c r="D520" s="17">
        <f t="shared" si="42"/>
      </c>
      <c r="E520" s="17">
        <f t="shared" si="43"/>
      </c>
      <c r="F520" s="17">
        <f t="shared" si="47"/>
      </c>
      <c r="G520" s="17">
        <f t="shared" si="44"/>
      </c>
    </row>
    <row r="521" spans="2:7" ht="14.25">
      <c r="B521" s="16">
        <f t="shared" si="45"/>
      </c>
      <c r="C521" s="17">
        <f t="shared" si="46"/>
      </c>
      <c r="D521" s="17">
        <f aca="true" t="shared" si="48" ref="D521:D584">IF(B521="","",Greiðsla)</f>
      </c>
      <c r="E521" s="17">
        <f aca="true" t="shared" si="49" ref="E521:E584">IF(B521="","",C521*Vextir/12)</f>
      </c>
      <c r="F521" s="17">
        <f t="shared" si="47"/>
      </c>
      <c r="G521" s="17">
        <f aca="true" t="shared" si="50" ref="G521:G584">IF(B521="","",C521-D521)</f>
      </c>
    </row>
    <row r="522" spans="2:7" ht="14.25">
      <c r="B522" s="16">
        <f aca="true" t="shared" si="51" ref="B522:B585">IF(OR(B521="",B521=Fj.afborgana),"",B521+1)</f>
      </c>
      <c r="C522" s="17">
        <f aca="true" t="shared" si="52" ref="C522:C585">IF(B522="","",G521)</f>
      </c>
      <c r="D522" s="17">
        <f t="shared" si="48"/>
      </c>
      <c r="E522" s="17">
        <f t="shared" si="49"/>
      </c>
      <c r="F522" s="17">
        <f aca="true" t="shared" si="53" ref="F522:F585">IF(D522="","",D522+E522)</f>
      </c>
      <c r="G522" s="17">
        <f t="shared" si="50"/>
      </c>
    </row>
    <row r="523" spans="2:7" ht="14.25">
      <c r="B523" s="16">
        <f t="shared" si="51"/>
      </c>
      <c r="C523" s="17">
        <f t="shared" si="52"/>
      </c>
      <c r="D523" s="17">
        <f t="shared" si="48"/>
      </c>
      <c r="E523" s="17">
        <f t="shared" si="49"/>
      </c>
      <c r="F523" s="17">
        <f t="shared" si="53"/>
      </c>
      <c r="G523" s="17">
        <f t="shared" si="50"/>
      </c>
    </row>
    <row r="524" spans="2:7" ht="14.25">
      <c r="B524" s="16">
        <f t="shared" si="51"/>
      </c>
      <c r="C524" s="17">
        <f t="shared" si="52"/>
      </c>
      <c r="D524" s="17">
        <f t="shared" si="48"/>
      </c>
      <c r="E524" s="17">
        <f t="shared" si="49"/>
      </c>
      <c r="F524" s="17">
        <f t="shared" si="53"/>
      </c>
      <c r="G524" s="17">
        <f t="shared" si="50"/>
      </c>
    </row>
    <row r="525" spans="2:7" ht="14.25">
      <c r="B525" s="16">
        <f t="shared" si="51"/>
      </c>
      <c r="C525" s="17">
        <f t="shared" si="52"/>
      </c>
      <c r="D525" s="17">
        <f t="shared" si="48"/>
      </c>
      <c r="E525" s="17">
        <f t="shared" si="49"/>
      </c>
      <c r="F525" s="17">
        <f t="shared" si="53"/>
      </c>
      <c r="G525" s="17">
        <f t="shared" si="50"/>
      </c>
    </row>
    <row r="526" spans="2:7" ht="14.25">
      <c r="B526" s="16">
        <f t="shared" si="51"/>
      </c>
      <c r="C526" s="17">
        <f t="shared" si="52"/>
      </c>
      <c r="D526" s="17">
        <f t="shared" si="48"/>
      </c>
      <c r="E526" s="17">
        <f t="shared" si="49"/>
      </c>
      <c r="F526" s="17">
        <f t="shared" si="53"/>
      </c>
      <c r="G526" s="17">
        <f t="shared" si="50"/>
      </c>
    </row>
    <row r="527" spans="2:7" ht="14.25">
      <c r="B527" s="16">
        <f t="shared" si="51"/>
      </c>
      <c r="C527" s="17">
        <f t="shared" si="52"/>
      </c>
      <c r="D527" s="17">
        <f t="shared" si="48"/>
      </c>
      <c r="E527" s="17">
        <f t="shared" si="49"/>
      </c>
      <c r="F527" s="17">
        <f t="shared" si="53"/>
      </c>
      <c r="G527" s="17">
        <f t="shared" si="50"/>
      </c>
    </row>
    <row r="528" spans="2:7" ht="14.25">
      <c r="B528" s="16">
        <f t="shared" si="51"/>
      </c>
      <c r="C528" s="17">
        <f t="shared" si="52"/>
      </c>
      <c r="D528" s="17">
        <f t="shared" si="48"/>
      </c>
      <c r="E528" s="17">
        <f t="shared" si="49"/>
      </c>
      <c r="F528" s="17">
        <f t="shared" si="53"/>
      </c>
      <c r="G528" s="17">
        <f t="shared" si="50"/>
      </c>
    </row>
    <row r="529" spans="2:7" ht="14.25">
      <c r="B529" s="16">
        <f t="shared" si="51"/>
      </c>
      <c r="C529" s="17">
        <f t="shared" si="52"/>
      </c>
      <c r="D529" s="17">
        <f t="shared" si="48"/>
      </c>
      <c r="E529" s="17">
        <f t="shared" si="49"/>
      </c>
      <c r="F529" s="17">
        <f t="shared" si="53"/>
      </c>
      <c r="G529" s="17">
        <f t="shared" si="50"/>
      </c>
    </row>
    <row r="530" spans="2:7" ht="14.25">
      <c r="B530" s="16">
        <f t="shared" si="51"/>
      </c>
      <c r="C530" s="17">
        <f t="shared" si="52"/>
      </c>
      <c r="D530" s="17">
        <f t="shared" si="48"/>
      </c>
      <c r="E530" s="17">
        <f t="shared" si="49"/>
      </c>
      <c r="F530" s="17">
        <f t="shared" si="53"/>
      </c>
      <c r="G530" s="17">
        <f t="shared" si="50"/>
      </c>
    </row>
    <row r="531" spans="2:7" ht="14.25">
      <c r="B531" s="16">
        <f t="shared" si="51"/>
      </c>
      <c r="C531" s="17">
        <f t="shared" si="52"/>
      </c>
      <c r="D531" s="17">
        <f t="shared" si="48"/>
      </c>
      <c r="E531" s="17">
        <f t="shared" si="49"/>
      </c>
      <c r="F531" s="17">
        <f t="shared" si="53"/>
      </c>
      <c r="G531" s="17">
        <f t="shared" si="50"/>
      </c>
    </row>
    <row r="532" spans="2:7" ht="14.25">
      <c r="B532" s="16">
        <f t="shared" si="51"/>
      </c>
      <c r="C532" s="17">
        <f t="shared" si="52"/>
      </c>
      <c r="D532" s="17">
        <f t="shared" si="48"/>
      </c>
      <c r="E532" s="17">
        <f t="shared" si="49"/>
      </c>
      <c r="F532" s="17">
        <f t="shared" si="53"/>
      </c>
      <c r="G532" s="17">
        <f t="shared" si="50"/>
      </c>
    </row>
    <row r="533" spans="2:7" ht="14.25">
      <c r="B533" s="16">
        <f t="shared" si="51"/>
      </c>
      <c r="C533" s="17">
        <f t="shared" si="52"/>
      </c>
      <c r="D533" s="17">
        <f t="shared" si="48"/>
      </c>
      <c r="E533" s="17">
        <f t="shared" si="49"/>
      </c>
      <c r="F533" s="17">
        <f t="shared" si="53"/>
      </c>
      <c r="G533" s="17">
        <f t="shared" si="50"/>
      </c>
    </row>
    <row r="534" spans="2:7" ht="14.25">
      <c r="B534" s="16">
        <f t="shared" si="51"/>
      </c>
      <c r="C534" s="17">
        <f t="shared" si="52"/>
      </c>
      <c r="D534" s="17">
        <f t="shared" si="48"/>
      </c>
      <c r="E534" s="17">
        <f t="shared" si="49"/>
      </c>
      <c r="F534" s="17">
        <f t="shared" si="53"/>
      </c>
      <c r="G534" s="17">
        <f t="shared" si="50"/>
      </c>
    </row>
    <row r="535" spans="2:7" ht="14.25">
      <c r="B535" s="16">
        <f t="shared" si="51"/>
      </c>
      <c r="C535" s="17">
        <f t="shared" si="52"/>
      </c>
      <c r="D535" s="17">
        <f t="shared" si="48"/>
      </c>
      <c r="E535" s="17">
        <f t="shared" si="49"/>
      </c>
      <c r="F535" s="17">
        <f t="shared" si="53"/>
      </c>
      <c r="G535" s="17">
        <f t="shared" si="50"/>
      </c>
    </row>
    <row r="536" spans="2:7" ht="14.25">
      <c r="B536" s="16">
        <f t="shared" si="51"/>
      </c>
      <c r="C536" s="17">
        <f t="shared" si="52"/>
      </c>
      <c r="D536" s="17">
        <f t="shared" si="48"/>
      </c>
      <c r="E536" s="17">
        <f t="shared" si="49"/>
      </c>
      <c r="F536" s="17">
        <f t="shared" si="53"/>
      </c>
      <c r="G536" s="17">
        <f t="shared" si="50"/>
      </c>
    </row>
    <row r="537" spans="2:7" ht="14.25">
      <c r="B537" s="16">
        <f t="shared" si="51"/>
      </c>
      <c r="C537" s="17">
        <f t="shared" si="52"/>
      </c>
      <c r="D537" s="17">
        <f t="shared" si="48"/>
      </c>
      <c r="E537" s="17">
        <f t="shared" si="49"/>
      </c>
      <c r="F537" s="17">
        <f t="shared" si="53"/>
      </c>
      <c r="G537" s="17">
        <f t="shared" si="50"/>
      </c>
    </row>
    <row r="538" spans="2:7" ht="14.25">
      <c r="B538" s="16">
        <f t="shared" si="51"/>
      </c>
      <c r="C538" s="17">
        <f t="shared" si="52"/>
      </c>
      <c r="D538" s="17">
        <f t="shared" si="48"/>
      </c>
      <c r="E538" s="17">
        <f t="shared" si="49"/>
      </c>
      <c r="F538" s="17">
        <f t="shared" si="53"/>
      </c>
      <c r="G538" s="17">
        <f t="shared" si="50"/>
      </c>
    </row>
    <row r="539" spans="2:7" ht="14.25">
      <c r="B539" s="16">
        <f t="shared" si="51"/>
      </c>
      <c r="C539" s="17">
        <f t="shared" si="52"/>
      </c>
      <c r="D539" s="17">
        <f t="shared" si="48"/>
      </c>
      <c r="E539" s="17">
        <f t="shared" si="49"/>
      </c>
      <c r="F539" s="17">
        <f t="shared" si="53"/>
      </c>
      <c r="G539" s="17">
        <f t="shared" si="50"/>
      </c>
    </row>
    <row r="540" spans="2:7" ht="14.25">
      <c r="B540" s="16">
        <f t="shared" si="51"/>
      </c>
      <c r="C540" s="17">
        <f t="shared" si="52"/>
      </c>
      <c r="D540" s="17">
        <f t="shared" si="48"/>
      </c>
      <c r="E540" s="17">
        <f t="shared" si="49"/>
      </c>
      <c r="F540" s="17">
        <f t="shared" si="53"/>
      </c>
      <c r="G540" s="17">
        <f t="shared" si="50"/>
      </c>
    </row>
    <row r="541" spans="2:7" ht="14.25">
      <c r="B541" s="16">
        <f t="shared" si="51"/>
      </c>
      <c r="C541" s="17">
        <f t="shared" si="52"/>
      </c>
      <c r="D541" s="17">
        <f t="shared" si="48"/>
      </c>
      <c r="E541" s="17">
        <f t="shared" si="49"/>
      </c>
      <c r="F541" s="17">
        <f t="shared" si="53"/>
      </c>
      <c r="G541" s="17">
        <f t="shared" si="50"/>
      </c>
    </row>
    <row r="542" spans="2:7" ht="14.25">
      <c r="B542" s="16">
        <f t="shared" si="51"/>
      </c>
      <c r="C542" s="17">
        <f t="shared" si="52"/>
      </c>
      <c r="D542" s="17">
        <f t="shared" si="48"/>
      </c>
      <c r="E542" s="17">
        <f t="shared" si="49"/>
      </c>
      <c r="F542" s="17">
        <f t="shared" si="53"/>
      </c>
      <c r="G542" s="17">
        <f t="shared" si="50"/>
      </c>
    </row>
    <row r="543" spans="2:7" ht="14.25">
      <c r="B543" s="16">
        <f t="shared" si="51"/>
      </c>
      <c r="C543" s="17">
        <f t="shared" si="52"/>
      </c>
      <c r="D543" s="17">
        <f t="shared" si="48"/>
      </c>
      <c r="E543" s="17">
        <f t="shared" si="49"/>
      </c>
      <c r="F543" s="17">
        <f t="shared" si="53"/>
      </c>
      <c r="G543" s="17">
        <f t="shared" si="50"/>
      </c>
    </row>
    <row r="544" spans="2:7" ht="14.25">
      <c r="B544" s="16">
        <f t="shared" si="51"/>
      </c>
      <c r="C544" s="17">
        <f t="shared" si="52"/>
      </c>
      <c r="D544" s="17">
        <f t="shared" si="48"/>
      </c>
      <c r="E544" s="17">
        <f t="shared" si="49"/>
      </c>
      <c r="F544" s="17">
        <f t="shared" si="53"/>
      </c>
      <c r="G544" s="17">
        <f t="shared" si="50"/>
      </c>
    </row>
    <row r="545" spans="2:7" ht="14.25">
      <c r="B545" s="16">
        <f t="shared" si="51"/>
      </c>
      <c r="C545" s="17">
        <f t="shared" si="52"/>
      </c>
      <c r="D545" s="17">
        <f t="shared" si="48"/>
      </c>
      <c r="E545" s="17">
        <f t="shared" si="49"/>
      </c>
      <c r="F545" s="17">
        <f t="shared" si="53"/>
      </c>
      <c r="G545" s="17">
        <f t="shared" si="50"/>
      </c>
    </row>
    <row r="546" spans="2:7" ht="14.25">
      <c r="B546" s="16">
        <f t="shared" si="51"/>
      </c>
      <c r="C546" s="17">
        <f t="shared" si="52"/>
      </c>
      <c r="D546" s="17">
        <f t="shared" si="48"/>
      </c>
      <c r="E546" s="17">
        <f t="shared" si="49"/>
      </c>
      <c r="F546" s="17">
        <f t="shared" si="53"/>
      </c>
      <c r="G546" s="17">
        <f t="shared" si="50"/>
      </c>
    </row>
    <row r="547" spans="2:7" ht="14.25">
      <c r="B547" s="16">
        <f t="shared" si="51"/>
      </c>
      <c r="C547" s="17">
        <f t="shared" si="52"/>
      </c>
      <c r="D547" s="17">
        <f t="shared" si="48"/>
      </c>
      <c r="E547" s="17">
        <f t="shared" si="49"/>
      </c>
      <c r="F547" s="17">
        <f t="shared" si="53"/>
      </c>
      <c r="G547" s="17">
        <f t="shared" si="50"/>
      </c>
    </row>
    <row r="548" spans="2:7" ht="14.25">
      <c r="B548" s="16">
        <f t="shared" si="51"/>
      </c>
      <c r="C548" s="17">
        <f t="shared" si="52"/>
      </c>
      <c r="D548" s="17">
        <f t="shared" si="48"/>
      </c>
      <c r="E548" s="17">
        <f t="shared" si="49"/>
      </c>
      <c r="F548" s="17">
        <f t="shared" si="53"/>
      </c>
      <c r="G548" s="17">
        <f t="shared" si="50"/>
      </c>
    </row>
    <row r="549" spans="2:7" ht="14.25">
      <c r="B549" s="16">
        <f t="shared" si="51"/>
      </c>
      <c r="C549" s="17">
        <f t="shared" si="52"/>
      </c>
      <c r="D549" s="17">
        <f t="shared" si="48"/>
      </c>
      <c r="E549" s="17">
        <f t="shared" si="49"/>
      </c>
      <c r="F549" s="17">
        <f t="shared" si="53"/>
      </c>
      <c r="G549" s="17">
        <f t="shared" si="50"/>
      </c>
    </row>
    <row r="550" spans="2:7" ht="14.25">
      <c r="B550" s="16">
        <f t="shared" si="51"/>
      </c>
      <c r="C550" s="17">
        <f t="shared" si="52"/>
      </c>
      <c r="D550" s="17">
        <f t="shared" si="48"/>
      </c>
      <c r="E550" s="17">
        <f t="shared" si="49"/>
      </c>
      <c r="F550" s="17">
        <f t="shared" si="53"/>
      </c>
      <c r="G550" s="17">
        <f t="shared" si="50"/>
      </c>
    </row>
    <row r="551" spans="2:7" ht="14.25">
      <c r="B551" s="16">
        <f t="shared" si="51"/>
      </c>
      <c r="C551" s="17">
        <f t="shared" si="52"/>
      </c>
      <c r="D551" s="17">
        <f t="shared" si="48"/>
      </c>
      <c r="E551" s="17">
        <f t="shared" si="49"/>
      </c>
      <c r="F551" s="17">
        <f t="shared" si="53"/>
      </c>
      <c r="G551" s="17">
        <f t="shared" si="50"/>
      </c>
    </row>
    <row r="552" spans="2:7" ht="14.25">
      <c r="B552" s="16">
        <f t="shared" si="51"/>
      </c>
      <c r="C552" s="17">
        <f t="shared" si="52"/>
      </c>
      <c r="D552" s="17">
        <f t="shared" si="48"/>
      </c>
      <c r="E552" s="17">
        <f t="shared" si="49"/>
      </c>
      <c r="F552" s="17">
        <f t="shared" si="53"/>
      </c>
      <c r="G552" s="17">
        <f t="shared" si="50"/>
      </c>
    </row>
    <row r="553" spans="2:7" ht="14.25">
      <c r="B553" s="16">
        <f t="shared" si="51"/>
      </c>
      <c r="C553" s="17">
        <f t="shared" si="52"/>
      </c>
      <c r="D553" s="17">
        <f t="shared" si="48"/>
      </c>
      <c r="E553" s="17">
        <f t="shared" si="49"/>
      </c>
      <c r="F553" s="17">
        <f t="shared" si="53"/>
      </c>
      <c r="G553" s="17">
        <f t="shared" si="50"/>
      </c>
    </row>
    <row r="554" spans="2:7" ht="14.25">
      <c r="B554" s="16">
        <f t="shared" si="51"/>
      </c>
      <c r="C554" s="17">
        <f t="shared" si="52"/>
      </c>
      <c r="D554" s="17">
        <f t="shared" si="48"/>
      </c>
      <c r="E554" s="17">
        <f t="shared" si="49"/>
      </c>
      <c r="F554" s="17">
        <f t="shared" si="53"/>
      </c>
      <c r="G554" s="17">
        <f t="shared" si="50"/>
      </c>
    </row>
    <row r="555" spans="2:7" ht="14.25">
      <c r="B555" s="16">
        <f t="shared" si="51"/>
      </c>
      <c r="C555" s="17">
        <f t="shared" si="52"/>
      </c>
      <c r="D555" s="17">
        <f t="shared" si="48"/>
      </c>
      <c r="E555" s="17">
        <f t="shared" si="49"/>
      </c>
      <c r="F555" s="17">
        <f t="shared" si="53"/>
      </c>
      <c r="G555" s="17">
        <f t="shared" si="50"/>
      </c>
    </row>
    <row r="556" spans="2:7" ht="14.25">
      <c r="B556" s="16">
        <f t="shared" si="51"/>
      </c>
      <c r="C556" s="17">
        <f t="shared" si="52"/>
      </c>
      <c r="D556" s="17">
        <f t="shared" si="48"/>
      </c>
      <c r="E556" s="17">
        <f t="shared" si="49"/>
      </c>
      <c r="F556" s="17">
        <f t="shared" si="53"/>
      </c>
      <c r="G556" s="17">
        <f t="shared" si="50"/>
      </c>
    </row>
    <row r="557" spans="2:7" ht="14.25">
      <c r="B557" s="16">
        <f t="shared" si="51"/>
      </c>
      <c r="C557" s="17">
        <f t="shared" si="52"/>
      </c>
      <c r="D557" s="17">
        <f t="shared" si="48"/>
      </c>
      <c r="E557" s="17">
        <f t="shared" si="49"/>
      </c>
      <c r="F557" s="17">
        <f t="shared" si="53"/>
      </c>
      <c r="G557" s="17">
        <f t="shared" si="50"/>
      </c>
    </row>
    <row r="558" spans="2:7" ht="14.25">
      <c r="B558" s="16">
        <f t="shared" si="51"/>
      </c>
      <c r="C558" s="17">
        <f t="shared" si="52"/>
      </c>
      <c r="D558" s="17">
        <f t="shared" si="48"/>
      </c>
      <c r="E558" s="17">
        <f t="shared" si="49"/>
      </c>
      <c r="F558" s="17">
        <f t="shared" si="53"/>
      </c>
      <c r="G558" s="17">
        <f t="shared" si="50"/>
      </c>
    </row>
    <row r="559" spans="2:7" ht="14.25">
      <c r="B559" s="16">
        <f t="shared" si="51"/>
      </c>
      <c r="C559" s="17">
        <f t="shared" si="52"/>
      </c>
      <c r="D559" s="17">
        <f t="shared" si="48"/>
      </c>
      <c r="E559" s="17">
        <f t="shared" si="49"/>
      </c>
      <c r="F559" s="17">
        <f t="shared" si="53"/>
      </c>
      <c r="G559" s="17">
        <f t="shared" si="50"/>
      </c>
    </row>
    <row r="560" spans="2:7" ht="14.25">
      <c r="B560" s="16">
        <f t="shared" si="51"/>
      </c>
      <c r="C560" s="17">
        <f t="shared" si="52"/>
      </c>
      <c r="D560" s="17">
        <f t="shared" si="48"/>
      </c>
      <c r="E560" s="17">
        <f t="shared" si="49"/>
      </c>
      <c r="F560" s="17">
        <f t="shared" si="53"/>
      </c>
      <c r="G560" s="17">
        <f t="shared" si="50"/>
      </c>
    </row>
    <row r="561" spans="2:7" ht="14.25">
      <c r="B561" s="16">
        <f t="shared" si="51"/>
      </c>
      <c r="C561" s="17">
        <f t="shared" si="52"/>
      </c>
      <c r="D561" s="17">
        <f t="shared" si="48"/>
      </c>
      <c r="E561" s="17">
        <f t="shared" si="49"/>
      </c>
      <c r="F561" s="17">
        <f t="shared" si="53"/>
      </c>
      <c r="G561" s="17">
        <f t="shared" si="50"/>
      </c>
    </row>
    <row r="562" spans="2:7" ht="14.25">
      <c r="B562" s="16">
        <f t="shared" si="51"/>
      </c>
      <c r="C562" s="17">
        <f t="shared" si="52"/>
      </c>
      <c r="D562" s="17">
        <f t="shared" si="48"/>
      </c>
      <c r="E562" s="17">
        <f t="shared" si="49"/>
      </c>
      <c r="F562" s="17">
        <f t="shared" si="53"/>
      </c>
      <c r="G562" s="17">
        <f t="shared" si="50"/>
      </c>
    </row>
    <row r="563" spans="2:7" ht="14.25">
      <c r="B563" s="16">
        <f t="shared" si="51"/>
      </c>
      <c r="C563" s="17">
        <f t="shared" si="52"/>
      </c>
      <c r="D563" s="17">
        <f t="shared" si="48"/>
      </c>
      <c r="E563" s="17">
        <f t="shared" si="49"/>
      </c>
      <c r="F563" s="17">
        <f t="shared" si="53"/>
      </c>
      <c r="G563" s="17">
        <f t="shared" si="50"/>
      </c>
    </row>
    <row r="564" spans="2:7" ht="14.25">
      <c r="B564" s="16">
        <f t="shared" si="51"/>
      </c>
      <c r="C564" s="17">
        <f t="shared" si="52"/>
      </c>
      <c r="D564" s="17">
        <f t="shared" si="48"/>
      </c>
      <c r="E564" s="17">
        <f t="shared" si="49"/>
      </c>
      <c r="F564" s="17">
        <f t="shared" si="53"/>
      </c>
      <c r="G564" s="17">
        <f t="shared" si="50"/>
      </c>
    </row>
    <row r="565" spans="2:7" ht="14.25">
      <c r="B565" s="16">
        <f t="shared" si="51"/>
      </c>
      <c r="C565" s="17">
        <f t="shared" si="52"/>
      </c>
      <c r="D565" s="17">
        <f t="shared" si="48"/>
      </c>
      <c r="E565" s="17">
        <f t="shared" si="49"/>
      </c>
      <c r="F565" s="17">
        <f t="shared" si="53"/>
      </c>
      <c r="G565" s="17">
        <f t="shared" si="50"/>
      </c>
    </row>
    <row r="566" spans="2:7" ht="14.25">
      <c r="B566" s="16">
        <f t="shared" si="51"/>
      </c>
      <c r="C566" s="17">
        <f t="shared" si="52"/>
      </c>
      <c r="D566" s="17">
        <f t="shared" si="48"/>
      </c>
      <c r="E566" s="17">
        <f t="shared" si="49"/>
      </c>
      <c r="F566" s="17">
        <f t="shared" si="53"/>
      </c>
      <c r="G566" s="17">
        <f t="shared" si="50"/>
      </c>
    </row>
    <row r="567" spans="2:7" ht="14.25">
      <c r="B567" s="16">
        <f t="shared" si="51"/>
      </c>
      <c r="C567" s="17">
        <f t="shared" si="52"/>
      </c>
      <c r="D567" s="17">
        <f t="shared" si="48"/>
      </c>
      <c r="E567" s="17">
        <f t="shared" si="49"/>
      </c>
      <c r="F567" s="17">
        <f t="shared" si="53"/>
      </c>
      <c r="G567" s="17">
        <f t="shared" si="50"/>
      </c>
    </row>
    <row r="568" spans="2:7" ht="14.25">
      <c r="B568" s="16">
        <f t="shared" si="51"/>
      </c>
      <c r="C568" s="17">
        <f t="shared" si="52"/>
      </c>
      <c r="D568" s="17">
        <f t="shared" si="48"/>
      </c>
      <c r="E568" s="17">
        <f t="shared" si="49"/>
      </c>
      <c r="F568" s="17">
        <f t="shared" si="53"/>
      </c>
      <c r="G568" s="17">
        <f t="shared" si="50"/>
      </c>
    </row>
    <row r="569" spans="2:7" ht="14.25">
      <c r="B569" s="16">
        <f t="shared" si="51"/>
      </c>
      <c r="C569" s="17">
        <f t="shared" si="52"/>
      </c>
      <c r="D569" s="17">
        <f t="shared" si="48"/>
      </c>
      <c r="E569" s="17">
        <f t="shared" si="49"/>
      </c>
      <c r="F569" s="17">
        <f t="shared" si="53"/>
      </c>
      <c r="G569" s="17">
        <f t="shared" si="50"/>
      </c>
    </row>
    <row r="570" spans="2:7" ht="14.25">
      <c r="B570" s="16">
        <f t="shared" si="51"/>
      </c>
      <c r="C570" s="17">
        <f t="shared" si="52"/>
      </c>
      <c r="D570" s="17">
        <f t="shared" si="48"/>
      </c>
      <c r="E570" s="17">
        <f t="shared" si="49"/>
      </c>
      <c r="F570" s="17">
        <f t="shared" si="53"/>
      </c>
      <c r="G570" s="17">
        <f t="shared" si="50"/>
      </c>
    </row>
    <row r="571" spans="2:7" ht="14.25">
      <c r="B571" s="16">
        <f t="shared" si="51"/>
      </c>
      <c r="C571" s="17">
        <f t="shared" si="52"/>
      </c>
      <c r="D571" s="17">
        <f t="shared" si="48"/>
      </c>
      <c r="E571" s="17">
        <f t="shared" si="49"/>
      </c>
      <c r="F571" s="17">
        <f t="shared" si="53"/>
      </c>
      <c r="G571" s="17">
        <f t="shared" si="50"/>
      </c>
    </row>
    <row r="572" spans="2:7" ht="14.25">
      <c r="B572" s="16">
        <f t="shared" si="51"/>
      </c>
      <c r="C572" s="17">
        <f t="shared" si="52"/>
      </c>
      <c r="D572" s="17">
        <f t="shared" si="48"/>
      </c>
      <c r="E572" s="17">
        <f t="shared" si="49"/>
      </c>
      <c r="F572" s="17">
        <f t="shared" si="53"/>
      </c>
      <c r="G572" s="17">
        <f t="shared" si="50"/>
      </c>
    </row>
    <row r="573" spans="2:7" ht="14.25">
      <c r="B573" s="16">
        <f t="shared" si="51"/>
      </c>
      <c r="C573" s="17">
        <f t="shared" si="52"/>
      </c>
      <c r="D573" s="17">
        <f t="shared" si="48"/>
      </c>
      <c r="E573" s="17">
        <f t="shared" si="49"/>
      </c>
      <c r="F573" s="17">
        <f t="shared" si="53"/>
      </c>
      <c r="G573" s="17">
        <f t="shared" si="50"/>
      </c>
    </row>
    <row r="574" spans="2:7" ht="14.25">
      <c r="B574" s="16">
        <f t="shared" si="51"/>
      </c>
      <c r="C574" s="17">
        <f t="shared" si="52"/>
      </c>
      <c r="D574" s="17">
        <f t="shared" si="48"/>
      </c>
      <c r="E574" s="17">
        <f t="shared" si="49"/>
      </c>
      <c r="F574" s="17">
        <f t="shared" si="53"/>
      </c>
      <c r="G574" s="17">
        <f t="shared" si="50"/>
      </c>
    </row>
    <row r="575" spans="2:7" ht="14.25">
      <c r="B575" s="16">
        <f t="shared" si="51"/>
      </c>
      <c r="C575" s="17">
        <f t="shared" si="52"/>
      </c>
      <c r="D575" s="17">
        <f t="shared" si="48"/>
      </c>
      <c r="E575" s="17">
        <f t="shared" si="49"/>
      </c>
      <c r="F575" s="17">
        <f t="shared" si="53"/>
      </c>
      <c r="G575" s="17">
        <f t="shared" si="50"/>
      </c>
    </row>
    <row r="576" spans="2:7" ht="14.25">
      <c r="B576" s="16">
        <f t="shared" si="51"/>
      </c>
      <c r="C576" s="17">
        <f t="shared" si="52"/>
      </c>
      <c r="D576" s="17">
        <f t="shared" si="48"/>
      </c>
      <c r="E576" s="17">
        <f t="shared" si="49"/>
      </c>
      <c r="F576" s="17">
        <f t="shared" si="53"/>
      </c>
      <c r="G576" s="17">
        <f t="shared" si="50"/>
      </c>
    </row>
    <row r="577" spans="2:7" ht="14.25">
      <c r="B577" s="16">
        <f t="shared" si="51"/>
      </c>
      <c r="C577" s="17">
        <f t="shared" si="52"/>
      </c>
      <c r="D577" s="17">
        <f t="shared" si="48"/>
      </c>
      <c r="E577" s="17">
        <f t="shared" si="49"/>
      </c>
      <c r="F577" s="17">
        <f t="shared" si="53"/>
      </c>
      <c r="G577" s="17">
        <f t="shared" si="50"/>
      </c>
    </row>
    <row r="578" spans="2:7" ht="14.25">
      <c r="B578" s="16">
        <f t="shared" si="51"/>
      </c>
      <c r="C578" s="17">
        <f t="shared" si="52"/>
      </c>
      <c r="D578" s="17">
        <f t="shared" si="48"/>
      </c>
      <c r="E578" s="17">
        <f t="shared" si="49"/>
      </c>
      <c r="F578" s="17">
        <f t="shared" si="53"/>
      </c>
      <c r="G578" s="17">
        <f t="shared" si="50"/>
      </c>
    </row>
    <row r="579" spans="2:7" ht="14.25">
      <c r="B579" s="16">
        <f t="shared" si="51"/>
      </c>
      <c r="C579" s="17">
        <f t="shared" si="52"/>
      </c>
      <c r="D579" s="17">
        <f t="shared" si="48"/>
      </c>
      <c r="E579" s="17">
        <f t="shared" si="49"/>
      </c>
      <c r="F579" s="17">
        <f t="shared" si="53"/>
      </c>
      <c r="G579" s="17">
        <f t="shared" si="50"/>
      </c>
    </row>
    <row r="580" spans="2:7" ht="14.25">
      <c r="B580" s="16">
        <f t="shared" si="51"/>
      </c>
      <c r="C580" s="17">
        <f t="shared" si="52"/>
      </c>
      <c r="D580" s="17">
        <f t="shared" si="48"/>
      </c>
      <c r="E580" s="17">
        <f t="shared" si="49"/>
      </c>
      <c r="F580" s="17">
        <f t="shared" si="53"/>
      </c>
      <c r="G580" s="17">
        <f t="shared" si="50"/>
      </c>
    </row>
    <row r="581" spans="2:7" ht="14.25">
      <c r="B581" s="16">
        <f t="shared" si="51"/>
      </c>
      <c r="C581" s="17">
        <f t="shared" si="52"/>
      </c>
      <c r="D581" s="17">
        <f t="shared" si="48"/>
      </c>
      <c r="E581" s="17">
        <f t="shared" si="49"/>
      </c>
      <c r="F581" s="17">
        <f t="shared" si="53"/>
      </c>
      <c r="G581" s="17">
        <f t="shared" si="50"/>
      </c>
    </row>
    <row r="582" spans="2:7" ht="14.25">
      <c r="B582" s="16">
        <f t="shared" si="51"/>
      </c>
      <c r="C582" s="17">
        <f t="shared" si="52"/>
      </c>
      <c r="D582" s="17">
        <f t="shared" si="48"/>
      </c>
      <c r="E582" s="17">
        <f t="shared" si="49"/>
      </c>
      <c r="F582" s="17">
        <f t="shared" si="53"/>
      </c>
      <c r="G582" s="17">
        <f t="shared" si="50"/>
      </c>
    </row>
    <row r="583" spans="2:7" ht="14.25">
      <c r="B583" s="16">
        <f t="shared" si="51"/>
      </c>
      <c r="C583" s="17">
        <f t="shared" si="52"/>
      </c>
      <c r="D583" s="17">
        <f t="shared" si="48"/>
      </c>
      <c r="E583" s="17">
        <f t="shared" si="49"/>
      </c>
      <c r="F583" s="17">
        <f t="shared" si="53"/>
      </c>
      <c r="G583" s="17">
        <f t="shared" si="50"/>
      </c>
    </row>
    <row r="584" spans="2:7" ht="14.25">
      <c r="B584" s="16">
        <f t="shared" si="51"/>
      </c>
      <c r="C584" s="17">
        <f t="shared" si="52"/>
      </c>
      <c r="D584" s="17">
        <f t="shared" si="48"/>
      </c>
      <c r="E584" s="17">
        <f t="shared" si="49"/>
      </c>
      <c r="F584" s="17">
        <f t="shared" si="53"/>
      </c>
      <c r="G584" s="17">
        <f t="shared" si="50"/>
      </c>
    </row>
    <row r="585" spans="2:7" ht="14.25">
      <c r="B585" s="16">
        <f t="shared" si="51"/>
      </c>
      <c r="C585" s="17">
        <f t="shared" si="52"/>
      </c>
      <c r="D585" s="17">
        <f aca="true" t="shared" si="54" ref="D585:D648">IF(B585="","",Greiðsla)</f>
      </c>
      <c r="E585" s="17">
        <f aca="true" t="shared" si="55" ref="E585:E648">IF(B585="","",C585*Vextir/12)</f>
      </c>
      <c r="F585" s="17">
        <f t="shared" si="53"/>
      </c>
      <c r="G585" s="17">
        <f aca="true" t="shared" si="56" ref="G585:G648">IF(B585="","",C585-D585)</f>
      </c>
    </row>
    <row r="586" spans="2:7" ht="14.25">
      <c r="B586" s="16">
        <f aca="true" t="shared" si="57" ref="B586:B649">IF(OR(B585="",B585=Fj.afborgana),"",B585+1)</f>
      </c>
      <c r="C586" s="17">
        <f aca="true" t="shared" si="58" ref="C586:C649">IF(B586="","",G585)</f>
      </c>
      <c r="D586" s="17">
        <f t="shared" si="54"/>
      </c>
      <c r="E586" s="17">
        <f t="shared" si="55"/>
      </c>
      <c r="F586" s="17">
        <f aca="true" t="shared" si="59" ref="F586:F649">IF(D586="","",D586+E586)</f>
      </c>
      <c r="G586" s="17">
        <f t="shared" si="56"/>
      </c>
    </row>
    <row r="587" spans="2:7" ht="14.25">
      <c r="B587" s="16">
        <f t="shared" si="57"/>
      </c>
      <c r="C587" s="17">
        <f t="shared" si="58"/>
      </c>
      <c r="D587" s="17">
        <f t="shared" si="54"/>
      </c>
      <c r="E587" s="17">
        <f t="shared" si="55"/>
      </c>
      <c r="F587" s="17">
        <f t="shared" si="59"/>
      </c>
      <c r="G587" s="17">
        <f t="shared" si="56"/>
      </c>
    </row>
    <row r="588" spans="2:7" ht="14.25">
      <c r="B588" s="16">
        <f t="shared" si="57"/>
      </c>
      <c r="C588" s="17">
        <f t="shared" si="58"/>
      </c>
      <c r="D588" s="17">
        <f t="shared" si="54"/>
      </c>
      <c r="E588" s="17">
        <f t="shared" si="55"/>
      </c>
      <c r="F588" s="17">
        <f t="shared" si="59"/>
      </c>
      <c r="G588" s="17">
        <f t="shared" si="56"/>
      </c>
    </row>
    <row r="589" spans="2:7" ht="14.25">
      <c r="B589" s="16">
        <f t="shared" si="57"/>
      </c>
      <c r="C589" s="17">
        <f t="shared" si="58"/>
      </c>
      <c r="D589" s="17">
        <f t="shared" si="54"/>
      </c>
      <c r="E589" s="17">
        <f t="shared" si="55"/>
      </c>
      <c r="F589" s="17">
        <f t="shared" si="59"/>
      </c>
      <c r="G589" s="17">
        <f t="shared" si="56"/>
      </c>
    </row>
    <row r="590" spans="2:7" ht="14.25">
      <c r="B590" s="16">
        <f t="shared" si="57"/>
      </c>
      <c r="C590" s="17">
        <f t="shared" si="58"/>
      </c>
      <c r="D590" s="17">
        <f t="shared" si="54"/>
      </c>
      <c r="E590" s="17">
        <f t="shared" si="55"/>
      </c>
      <c r="F590" s="17">
        <f t="shared" si="59"/>
      </c>
      <c r="G590" s="17">
        <f t="shared" si="56"/>
      </c>
    </row>
    <row r="591" spans="2:7" ht="14.25">
      <c r="B591" s="16">
        <f t="shared" si="57"/>
      </c>
      <c r="C591" s="17">
        <f t="shared" si="58"/>
      </c>
      <c r="D591" s="17">
        <f t="shared" si="54"/>
      </c>
      <c r="E591" s="17">
        <f t="shared" si="55"/>
      </c>
      <c r="F591" s="17">
        <f t="shared" si="59"/>
      </c>
      <c r="G591" s="17">
        <f t="shared" si="56"/>
      </c>
    </row>
    <row r="592" spans="2:7" ht="14.25">
      <c r="B592" s="16">
        <f t="shared" si="57"/>
      </c>
      <c r="C592" s="17">
        <f t="shared" si="58"/>
      </c>
      <c r="D592" s="17">
        <f t="shared" si="54"/>
      </c>
      <c r="E592" s="17">
        <f t="shared" si="55"/>
      </c>
      <c r="F592" s="17">
        <f t="shared" si="59"/>
      </c>
      <c r="G592" s="17">
        <f t="shared" si="56"/>
      </c>
    </row>
    <row r="593" spans="2:7" ht="14.25">
      <c r="B593" s="16">
        <f t="shared" si="57"/>
      </c>
      <c r="C593" s="17">
        <f t="shared" si="58"/>
      </c>
      <c r="D593" s="17">
        <f t="shared" si="54"/>
      </c>
      <c r="E593" s="17">
        <f t="shared" si="55"/>
      </c>
      <c r="F593" s="17">
        <f t="shared" si="59"/>
      </c>
      <c r="G593" s="17">
        <f t="shared" si="56"/>
      </c>
    </row>
    <row r="594" spans="2:7" ht="14.25">
      <c r="B594" s="16">
        <f t="shared" si="57"/>
      </c>
      <c r="C594" s="17">
        <f t="shared" si="58"/>
      </c>
      <c r="D594" s="17">
        <f t="shared" si="54"/>
      </c>
      <c r="E594" s="17">
        <f t="shared" si="55"/>
      </c>
      <c r="F594" s="17">
        <f t="shared" si="59"/>
      </c>
      <c r="G594" s="17">
        <f t="shared" si="56"/>
      </c>
    </row>
    <row r="595" spans="2:7" ht="14.25">
      <c r="B595" s="16">
        <f t="shared" si="57"/>
      </c>
      <c r="C595" s="17">
        <f t="shared" si="58"/>
      </c>
      <c r="D595" s="17">
        <f t="shared" si="54"/>
      </c>
      <c r="E595" s="17">
        <f t="shared" si="55"/>
      </c>
      <c r="F595" s="17">
        <f t="shared" si="59"/>
      </c>
      <c r="G595" s="17">
        <f t="shared" si="56"/>
      </c>
    </row>
    <row r="596" spans="2:7" ht="14.25">
      <c r="B596" s="16">
        <f t="shared" si="57"/>
      </c>
      <c r="C596" s="17">
        <f t="shared" si="58"/>
      </c>
      <c r="D596" s="17">
        <f t="shared" si="54"/>
      </c>
      <c r="E596" s="17">
        <f t="shared" si="55"/>
      </c>
      <c r="F596" s="17">
        <f t="shared" si="59"/>
      </c>
      <c r="G596" s="17">
        <f t="shared" si="56"/>
      </c>
    </row>
    <row r="597" spans="2:7" ht="14.25">
      <c r="B597" s="16">
        <f t="shared" si="57"/>
      </c>
      <c r="C597" s="17">
        <f t="shared" si="58"/>
      </c>
      <c r="D597" s="17">
        <f t="shared" si="54"/>
      </c>
      <c r="E597" s="17">
        <f t="shared" si="55"/>
      </c>
      <c r="F597" s="17">
        <f t="shared" si="59"/>
      </c>
      <c r="G597" s="17">
        <f t="shared" si="56"/>
      </c>
    </row>
    <row r="598" spans="2:7" ht="14.25">
      <c r="B598" s="16">
        <f t="shared" si="57"/>
      </c>
      <c r="C598" s="17">
        <f t="shared" si="58"/>
      </c>
      <c r="D598" s="17">
        <f t="shared" si="54"/>
      </c>
      <c r="E598" s="17">
        <f t="shared" si="55"/>
      </c>
      <c r="F598" s="17">
        <f t="shared" si="59"/>
      </c>
      <c r="G598" s="17">
        <f t="shared" si="56"/>
      </c>
    </row>
    <row r="599" spans="2:7" ht="14.25">
      <c r="B599" s="16">
        <f t="shared" si="57"/>
      </c>
      <c r="C599" s="17">
        <f t="shared" si="58"/>
      </c>
      <c r="D599" s="17">
        <f t="shared" si="54"/>
      </c>
      <c r="E599" s="17">
        <f t="shared" si="55"/>
      </c>
      <c r="F599" s="17">
        <f t="shared" si="59"/>
      </c>
      <c r="G599" s="17">
        <f t="shared" si="56"/>
      </c>
    </row>
    <row r="600" spans="2:7" ht="14.25">
      <c r="B600" s="16">
        <f t="shared" si="57"/>
      </c>
      <c r="C600" s="17">
        <f t="shared" si="58"/>
      </c>
      <c r="D600" s="17">
        <f t="shared" si="54"/>
      </c>
      <c r="E600" s="17">
        <f t="shared" si="55"/>
      </c>
      <c r="F600" s="17">
        <f t="shared" si="59"/>
      </c>
      <c r="G600" s="17">
        <f t="shared" si="56"/>
      </c>
    </row>
    <row r="601" spans="2:7" ht="14.25">
      <c r="B601" s="16">
        <f t="shared" si="57"/>
      </c>
      <c r="C601" s="17">
        <f t="shared" si="58"/>
      </c>
      <c r="D601" s="17">
        <f t="shared" si="54"/>
      </c>
      <c r="E601" s="17">
        <f t="shared" si="55"/>
      </c>
      <c r="F601" s="17">
        <f t="shared" si="59"/>
      </c>
      <c r="G601" s="17">
        <f t="shared" si="56"/>
      </c>
    </row>
    <row r="602" spans="2:7" ht="14.25">
      <c r="B602" s="16">
        <f t="shared" si="57"/>
      </c>
      <c r="C602" s="17">
        <f t="shared" si="58"/>
      </c>
      <c r="D602" s="17">
        <f t="shared" si="54"/>
      </c>
      <c r="E602" s="17">
        <f t="shared" si="55"/>
      </c>
      <c r="F602" s="17">
        <f t="shared" si="59"/>
      </c>
      <c r="G602" s="17">
        <f t="shared" si="56"/>
      </c>
    </row>
    <row r="603" spans="2:7" ht="14.25">
      <c r="B603" s="16">
        <f t="shared" si="57"/>
      </c>
      <c r="C603" s="17">
        <f t="shared" si="58"/>
      </c>
      <c r="D603" s="17">
        <f t="shared" si="54"/>
      </c>
      <c r="E603" s="17">
        <f t="shared" si="55"/>
      </c>
      <c r="F603" s="17">
        <f t="shared" si="59"/>
      </c>
      <c r="G603" s="17">
        <f t="shared" si="56"/>
      </c>
    </row>
    <row r="604" spans="2:7" ht="14.25">
      <c r="B604" s="16">
        <f t="shared" si="57"/>
      </c>
      <c r="C604" s="17">
        <f t="shared" si="58"/>
      </c>
      <c r="D604" s="17">
        <f t="shared" si="54"/>
      </c>
      <c r="E604" s="17">
        <f t="shared" si="55"/>
      </c>
      <c r="F604" s="17">
        <f t="shared" si="59"/>
      </c>
      <c r="G604" s="17">
        <f t="shared" si="56"/>
      </c>
    </row>
    <row r="605" spans="2:7" ht="14.25">
      <c r="B605" s="16">
        <f t="shared" si="57"/>
      </c>
      <c r="C605" s="17">
        <f t="shared" si="58"/>
      </c>
      <c r="D605" s="17">
        <f t="shared" si="54"/>
      </c>
      <c r="E605" s="17">
        <f t="shared" si="55"/>
      </c>
      <c r="F605" s="17">
        <f t="shared" si="59"/>
      </c>
      <c r="G605" s="17">
        <f t="shared" si="56"/>
      </c>
    </row>
    <row r="606" spans="2:7" ht="14.25">
      <c r="B606" s="16">
        <f t="shared" si="57"/>
      </c>
      <c r="C606" s="17">
        <f t="shared" si="58"/>
      </c>
      <c r="D606" s="17">
        <f t="shared" si="54"/>
      </c>
      <c r="E606" s="17">
        <f t="shared" si="55"/>
      </c>
      <c r="F606" s="17">
        <f t="shared" si="59"/>
      </c>
      <c r="G606" s="17">
        <f t="shared" si="56"/>
      </c>
    </row>
    <row r="607" spans="2:7" ht="14.25">
      <c r="B607" s="16">
        <f t="shared" si="57"/>
      </c>
      <c r="C607" s="17">
        <f t="shared" si="58"/>
      </c>
      <c r="D607" s="17">
        <f t="shared" si="54"/>
      </c>
      <c r="E607" s="17">
        <f t="shared" si="55"/>
      </c>
      <c r="F607" s="17">
        <f t="shared" si="59"/>
      </c>
      <c r="G607" s="17">
        <f t="shared" si="56"/>
      </c>
    </row>
    <row r="608" spans="2:7" ht="14.25">
      <c r="B608" s="16">
        <f t="shared" si="57"/>
      </c>
      <c r="C608" s="17">
        <f t="shared" si="58"/>
      </c>
      <c r="D608" s="17">
        <f t="shared" si="54"/>
      </c>
      <c r="E608" s="17">
        <f t="shared" si="55"/>
      </c>
      <c r="F608" s="17">
        <f t="shared" si="59"/>
      </c>
      <c r="G608" s="17">
        <f t="shared" si="56"/>
      </c>
    </row>
    <row r="609" spans="2:7" ht="14.25">
      <c r="B609" s="16">
        <f t="shared" si="57"/>
      </c>
      <c r="C609" s="17">
        <f t="shared" si="58"/>
      </c>
      <c r="D609" s="17">
        <f t="shared" si="54"/>
      </c>
      <c r="E609" s="17">
        <f t="shared" si="55"/>
      </c>
      <c r="F609" s="17">
        <f t="shared" si="59"/>
      </c>
      <c r="G609" s="17">
        <f t="shared" si="56"/>
      </c>
    </row>
    <row r="610" spans="2:7" ht="14.25">
      <c r="B610" s="16">
        <f t="shared" si="57"/>
      </c>
      <c r="C610" s="17">
        <f t="shared" si="58"/>
      </c>
      <c r="D610" s="17">
        <f t="shared" si="54"/>
      </c>
      <c r="E610" s="17">
        <f t="shared" si="55"/>
      </c>
      <c r="F610" s="17">
        <f t="shared" si="59"/>
      </c>
      <c r="G610" s="17">
        <f t="shared" si="56"/>
      </c>
    </row>
    <row r="611" spans="2:7" ht="14.25">
      <c r="B611" s="16">
        <f t="shared" si="57"/>
      </c>
      <c r="C611" s="17">
        <f t="shared" si="58"/>
      </c>
      <c r="D611" s="17">
        <f t="shared" si="54"/>
      </c>
      <c r="E611" s="17">
        <f t="shared" si="55"/>
      </c>
      <c r="F611" s="17">
        <f t="shared" si="59"/>
      </c>
      <c r="G611" s="17">
        <f t="shared" si="56"/>
      </c>
    </row>
    <row r="612" spans="2:7" ht="14.25">
      <c r="B612" s="16">
        <f t="shared" si="57"/>
      </c>
      <c r="C612" s="17">
        <f t="shared" si="58"/>
      </c>
      <c r="D612" s="17">
        <f t="shared" si="54"/>
      </c>
      <c r="E612" s="17">
        <f t="shared" si="55"/>
      </c>
      <c r="F612" s="17">
        <f t="shared" si="59"/>
      </c>
      <c r="G612" s="17">
        <f t="shared" si="56"/>
      </c>
    </row>
    <row r="613" spans="2:7" ht="14.25">
      <c r="B613" s="16">
        <f t="shared" si="57"/>
      </c>
      <c r="C613" s="17">
        <f t="shared" si="58"/>
      </c>
      <c r="D613" s="17">
        <f t="shared" si="54"/>
      </c>
      <c r="E613" s="17">
        <f t="shared" si="55"/>
      </c>
      <c r="F613" s="17">
        <f t="shared" si="59"/>
      </c>
      <c r="G613" s="17">
        <f t="shared" si="56"/>
      </c>
    </row>
    <row r="614" spans="2:7" ht="14.25">
      <c r="B614" s="16">
        <f t="shared" si="57"/>
      </c>
      <c r="C614" s="17">
        <f t="shared" si="58"/>
      </c>
      <c r="D614" s="17">
        <f t="shared" si="54"/>
      </c>
      <c r="E614" s="17">
        <f t="shared" si="55"/>
      </c>
      <c r="F614" s="17">
        <f t="shared" si="59"/>
      </c>
      <c r="G614" s="17">
        <f t="shared" si="56"/>
      </c>
    </row>
    <row r="615" spans="2:7" ht="14.25">
      <c r="B615" s="16">
        <f t="shared" si="57"/>
      </c>
      <c r="C615" s="17">
        <f t="shared" si="58"/>
      </c>
      <c r="D615" s="17">
        <f t="shared" si="54"/>
      </c>
      <c r="E615" s="17">
        <f t="shared" si="55"/>
      </c>
      <c r="F615" s="17">
        <f t="shared" si="59"/>
      </c>
      <c r="G615" s="17">
        <f t="shared" si="56"/>
      </c>
    </row>
    <row r="616" spans="2:7" ht="14.25">
      <c r="B616" s="16">
        <f t="shared" si="57"/>
      </c>
      <c r="C616" s="17">
        <f t="shared" si="58"/>
      </c>
      <c r="D616" s="17">
        <f t="shared" si="54"/>
      </c>
      <c r="E616" s="17">
        <f t="shared" si="55"/>
      </c>
      <c r="F616" s="17">
        <f t="shared" si="59"/>
      </c>
      <c r="G616" s="17">
        <f t="shared" si="56"/>
      </c>
    </row>
    <row r="617" spans="2:7" ht="14.25">
      <c r="B617" s="16">
        <f t="shared" si="57"/>
      </c>
      <c r="C617" s="17">
        <f t="shared" si="58"/>
      </c>
      <c r="D617" s="17">
        <f t="shared" si="54"/>
      </c>
      <c r="E617" s="17">
        <f t="shared" si="55"/>
      </c>
      <c r="F617" s="17">
        <f t="shared" si="59"/>
      </c>
      <c r="G617" s="17">
        <f t="shared" si="56"/>
      </c>
    </row>
    <row r="618" spans="2:7" ht="14.25">
      <c r="B618" s="16">
        <f t="shared" si="57"/>
      </c>
      <c r="C618" s="17">
        <f t="shared" si="58"/>
      </c>
      <c r="D618" s="17">
        <f t="shared" si="54"/>
      </c>
      <c r="E618" s="17">
        <f t="shared" si="55"/>
      </c>
      <c r="F618" s="17">
        <f t="shared" si="59"/>
      </c>
      <c r="G618" s="17">
        <f t="shared" si="56"/>
      </c>
    </row>
    <row r="619" spans="2:7" ht="14.25">
      <c r="B619" s="16">
        <f t="shared" si="57"/>
      </c>
      <c r="C619" s="17">
        <f t="shared" si="58"/>
      </c>
      <c r="D619" s="17">
        <f t="shared" si="54"/>
      </c>
      <c r="E619" s="17">
        <f t="shared" si="55"/>
      </c>
      <c r="F619" s="17">
        <f t="shared" si="59"/>
      </c>
      <c r="G619" s="17">
        <f t="shared" si="56"/>
      </c>
    </row>
    <row r="620" spans="2:7" ht="14.25">
      <c r="B620" s="16">
        <f t="shared" si="57"/>
      </c>
      <c r="C620" s="17">
        <f t="shared" si="58"/>
      </c>
      <c r="D620" s="17">
        <f t="shared" si="54"/>
      </c>
      <c r="E620" s="17">
        <f t="shared" si="55"/>
      </c>
      <c r="F620" s="17">
        <f t="shared" si="59"/>
      </c>
      <c r="G620" s="17">
        <f t="shared" si="56"/>
      </c>
    </row>
    <row r="621" spans="2:7" ht="14.25">
      <c r="B621" s="16">
        <f t="shared" si="57"/>
      </c>
      <c r="C621" s="17">
        <f t="shared" si="58"/>
      </c>
      <c r="D621" s="17">
        <f t="shared" si="54"/>
      </c>
      <c r="E621" s="17">
        <f t="shared" si="55"/>
      </c>
      <c r="F621" s="17">
        <f t="shared" si="59"/>
      </c>
      <c r="G621" s="17">
        <f t="shared" si="56"/>
      </c>
    </row>
    <row r="622" spans="2:7" ht="14.25">
      <c r="B622" s="16">
        <f t="shared" si="57"/>
      </c>
      <c r="C622" s="17">
        <f t="shared" si="58"/>
      </c>
      <c r="D622" s="17">
        <f t="shared" si="54"/>
      </c>
      <c r="E622" s="17">
        <f t="shared" si="55"/>
      </c>
      <c r="F622" s="17">
        <f t="shared" si="59"/>
      </c>
      <c r="G622" s="17">
        <f t="shared" si="56"/>
      </c>
    </row>
    <row r="623" spans="2:7" ht="14.25">
      <c r="B623" s="16">
        <f t="shared" si="57"/>
      </c>
      <c r="C623" s="17">
        <f t="shared" si="58"/>
      </c>
      <c r="D623" s="17">
        <f t="shared" si="54"/>
      </c>
      <c r="E623" s="17">
        <f t="shared" si="55"/>
      </c>
      <c r="F623" s="17">
        <f t="shared" si="59"/>
      </c>
      <c r="G623" s="17">
        <f t="shared" si="56"/>
      </c>
    </row>
    <row r="624" spans="2:7" ht="14.25">
      <c r="B624" s="16">
        <f t="shared" si="57"/>
      </c>
      <c r="C624" s="17">
        <f t="shared" si="58"/>
      </c>
      <c r="D624" s="17">
        <f t="shared" si="54"/>
      </c>
      <c r="E624" s="17">
        <f t="shared" si="55"/>
      </c>
      <c r="F624" s="17">
        <f t="shared" si="59"/>
      </c>
      <c r="G624" s="17">
        <f t="shared" si="56"/>
      </c>
    </row>
    <row r="625" spans="2:7" ht="14.25">
      <c r="B625" s="16">
        <f t="shared" si="57"/>
      </c>
      <c r="C625" s="17">
        <f t="shared" si="58"/>
      </c>
      <c r="D625" s="17">
        <f t="shared" si="54"/>
      </c>
      <c r="E625" s="17">
        <f t="shared" si="55"/>
      </c>
      <c r="F625" s="17">
        <f t="shared" si="59"/>
      </c>
      <c r="G625" s="17">
        <f t="shared" si="56"/>
      </c>
    </row>
    <row r="626" spans="2:7" ht="14.25">
      <c r="B626" s="16">
        <f t="shared" si="57"/>
      </c>
      <c r="C626" s="17">
        <f t="shared" si="58"/>
      </c>
      <c r="D626" s="17">
        <f t="shared" si="54"/>
      </c>
      <c r="E626" s="17">
        <f t="shared" si="55"/>
      </c>
      <c r="F626" s="17">
        <f t="shared" si="59"/>
      </c>
      <c r="G626" s="17">
        <f t="shared" si="56"/>
      </c>
    </row>
    <row r="627" spans="2:7" ht="14.25">
      <c r="B627" s="16">
        <f t="shared" si="57"/>
      </c>
      <c r="C627" s="17">
        <f t="shared" si="58"/>
      </c>
      <c r="D627" s="17">
        <f t="shared" si="54"/>
      </c>
      <c r="E627" s="17">
        <f t="shared" si="55"/>
      </c>
      <c r="F627" s="17">
        <f t="shared" si="59"/>
      </c>
      <c r="G627" s="17">
        <f t="shared" si="56"/>
      </c>
    </row>
    <row r="628" spans="2:7" ht="14.25">
      <c r="B628" s="16">
        <f t="shared" si="57"/>
      </c>
      <c r="C628" s="17">
        <f t="shared" si="58"/>
      </c>
      <c r="D628" s="17">
        <f t="shared" si="54"/>
      </c>
      <c r="E628" s="17">
        <f t="shared" si="55"/>
      </c>
      <c r="F628" s="17">
        <f t="shared" si="59"/>
      </c>
      <c r="G628" s="17">
        <f t="shared" si="56"/>
      </c>
    </row>
    <row r="629" spans="2:7" ht="14.25">
      <c r="B629" s="16">
        <f t="shared" si="57"/>
      </c>
      <c r="C629" s="17">
        <f t="shared" si="58"/>
      </c>
      <c r="D629" s="17">
        <f t="shared" si="54"/>
      </c>
      <c r="E629" s="17">
        <f t="shared" si="55"/>
      </c>
      <c r="F629" s="17">
        <f t="shared" si="59"/>
      </c>
      <c r="G629" s="17">
        <f t="shared" si="56"/>
      </c>
    </row>
    <row r="630" spans="2:7" ht="14.25">
      <c r="B630" s="16">
        <f t="shared" si="57"/>
      </c>
      <c r="C630" s="17">
        <f t="shared" si="58"/>
      </c>
      <c r="D630" s="17">
        <f t="shared" si="54"/>
      </c>
      <c r="E630" s="17">
        <f t="shared" si="55"/>
      </c>
      <c r="F630" s="17">
        <f t="shared" si="59"/>
      </c>
      <c r="G630" s="17">
        <f t="shared" si="56"/>
      </c>
    </row>
    <row r="631" spans="2:7" ht="14.25">
      <c r="B631" s="16">
        <f t="shared" si="57"/>
      </c>
      <c r="C631" s="17">
        <f t="shared" si="58"/>
      </c>
      <c r="D631" s="17">
        <f t="shared" si="54"/>
      </c>
      <c r="E631" s="17">
        <f t="shared" si="55"/>
      </c>
      <c r="F631" s="17">
        <f t="shared" si="59"/>
      </c>
      <c r="G631" s="17">
        <f t="shared" si="56"/>
      </c>
    </row>
    <row r="632" spans="2:7" ht="14.25">
      <c r="B632" s="16">
        <f t="shared" si="57"/>
      </c>
      <c r="C632" s="17">
        <f t="shared" si="58"/>
      </c>
      <c r="D632" s="17">
        <f t="shared" si="54"/>
      </c>
      <c r="E632" s="17">
        <f t="shared" si="55"/>
      </c>
      <c r="F632" s="17">
        <f t="shared" si="59"/>
      </c>
      <c r="G632" s="17">
        <f t="shared" si="56"/>
      </c>
    </row>
    <row r="633" spans="2:7" ht="14.25">
      <c r="B633" s="16">
        <f t="shared" si="57"/>
      </c>
      <c r="C633" s="17">
        <f t="shared" si="58"/>
      </c>
      <c r="D633" s="17">
        <f t="shared" si="54"/>
      </c>
      <c r="E633" s="17">
        <f t="shared" si="55"/>
      </c>
      <c r="F633" s="17">
        <f t="shared" si="59"/>
      </c>
      <c r="G633" s="17">
        <f t="shared" si="56"/>
      </c>
    </row>
    <row r="634" spans="2:7" ht="14.25">
      <c r="B634" s="16">
        <f t="shared" si="57"/>
      </c>
      <c r="C634" s="17">
        <f t="shared" si="58"/>
      </c>
      <c r="D634" s="17">
        <f t="shared" si="54"/>
      </c>
      <c r="E634" s="17">
        <f t="shared" si="55"/>
      </c>
      <c r="F634" s="17">
        <f t="shared" si="59"/>
      </c>
      <c r="G634" s="17">
        <f t="shared" si="56"/>
      </c>
    </row>
    <row r="635" spans="2:7" ht="14.25">
      <c r="B635" s="16">
        <f t="shared" si="57"/>
      </c>
      <c r="C635" s="17">
        <f t="shared" si="58"/>
      </c>
      <c r="D635" s="17">
        <f t="shared" si="54"/>
      </c>
      <c r="E635" s="17">
        <f t="shared" si="55"/>
      </c>
      <c r="F635" s="17">
        <f t="shared" si="59"/>
      </c>
      <c r="G635" s="17">
        <f t="shared" si="56"/>
      </c>
    </row>
    <row r="636" spans="2:7" ht="14.25">
      <c r="B636" s="16">
        <f t="shared" si="57"/>
      </c>
      <c r="C636" s="17">
        <f t="shared" si="58"/>
      </c>
      <c r="D636" s="17">
        <f t="shared" si="54"/>
      </c>
      <c r="E636" s="17">
        <f t="shared" si="55"/>
      </c>
      <c r="F636" s="17">
        <f t="shared" si="59"/>
      </c>
      <c r="G636" s="17">
        <f t="shared" si="56"/>
      </c>
    </row>
    <row r="637" spans="2:7" ht="14.25">
      <c r="B637" s="16">
        <f t="shared" si="57"/>
      </c>
      <c r="C637" s="17">
        <f t="shared" si="58"/>
      </c>
      <c r="D637" s="17">
        <f t="shared" si="54"/>
      </c>
      <c r="E637" s="17">
        <f t="shared" si="55"/>
      </c>
      <c r="F637" s="17">
        <f t="shared" si="59"/>
      </c>
      <c r="G637" s="17">
        <f t="shared" si="56"/>
      </c>
    </row>
    <row r="638" spans="2:7" ht="14.25">
      <c r="B638" s="16">
        <f t="shared" si="57"/>
      </c>
      <c r="C638" s="17">
        <f t="shared" si="58"/>
      </c>
      <c r="D638" s="17">
        <f t="shared" si="54"/>
      </c>
      <c r="E638" s="17">
        <f t="shared" si="55"/>
      </c>
      <c r="F638" s="17">
        <f t="shared" si="59"/>
      </c>
      <c r="G638" s="17">
        <f t="shared" si="56"/>
      </c>
    </row>
    <row r="639" spans="2:7" ht="14.25">
      <c r="B639" s="16">
        <f t="shared" si="57"/>
      </c>
      <c r="C639" s="17">
        <f t="shared" si="58"/>
      </c>
      <c r="D639" s="17">
        <f t="shared" si="54"/>
      </c>
      <c r="E639" s="17">
        <f t="shared" si="55"/>
      </c>
      <c r="F639" s="17">
        <f t="shared" si="59"/>
      </c>
      <c r="G639" s="17">
        <f t="shared" si="56"/>
      </c>
    </row>
    <row r="640" spans="2:7" ht="14.25">
      <c r="B640" s="16">
        <f t="shared" si="57"/>
      </c>
      <c r="C640" s="17">
        <f t="shared" si="58"/>
      </c>
      <c r="D640" s="17">
        <f t="shared" si="54"/>
      </c>
      <c r="E640" s="17">
        <f t="shared" si="55"/>
      </c>
      <c r="F640" s="17">
        <f t="shared" si="59"/>
      </c>
      <c r="G640" s="17">
        <f t="shared" si="56"/>
      </c>
    </row>
    <row r="641" spans="2:7" ht="14.25">
      <c r="B641" s="16">
        <f t="shared" si="57"/>
      </c>
      <c r="C641" s="17">
        <f t="shared" si="58"/>
      </c>
      <c r="D641" s="17">
        <f t="shared" si="54"/>
      </c>
      <c r="E641" s="17">
        <f t="shared" si="55"/>
      </c>
      <c r="F641" s="17">
        <f t="shared" si="59"/>
      </c>
      <c r="G641" s="17">
        <f t="shared" si="56"/>
      </c>
    </row>
    <row r="642" spans="2:7" ht="14.25">
      <c r="B642" s="16">
        <f t="shared" si="57"/>
      </c>
      <c r="C642" s="17">
        <f t="shared" si="58"/>
      </c>
      <c r="D642" s="17">
        <f t="shared" si="54"/>
      </c>
      <c r="E642" s="17">
        <f t="shared" si="55"/>
      </c>
      <c r="F642" s="17">
        <f t="shared" si="59"/>
      </c>
      <c r="G642" s="17">
        <f t="shared" si="56"/>
      </c>
    </row>
    <row r="643" spans="2:7" ht="14.25">
      <c r="B643" s="16">
        <f t="shared" si="57"/>
      </c>
      <c r="C643" s="17">
        <f t="shared" si="58"/>
      </c>
      <c r="D643" s="17">
        <f t="shared" si="54"/>
      </c>
      <c r="E643" s="17">
        <f t="shared" si="55"/>
      </c>
      <c r="F643" s="17">
        <f t="shared" si="59"/>
      </c>
      <c r="G643" s="17">
        <f t="shared" si="56"/>
      </c>
    </row>
    <row r="644" spans="2:7" ht="14.25">
      <c r="B644" s="16">
        <f t="shared" si="57"/>
      </c>
      <c r="C644" s="17">
        <f t="shared" si="58"/>
      </c>
      <c r="D644" s="17">
        <f t="shared" si="54"/>
      </c>
      <c r="E644" s="17">
        <f t="shared" si="55"/>
      </c>
      <c r="F644" s="17">
        <f t="shared" si="59"/>
      </c>
      <c r="G644" s="17">
        <f t="shared" si="56"/>
      </c>
    </row>
    <row r="645" spans="2:7" ht="14.25">
      <c r="B645" s="16">
        <f t="shared" si="57"/>
      </c>
      <c r="C645" s="17">
        <f t="shared" si="58"/>
      </c>
      <c r="D645" s="17">
        <f t="shared" si="54"/>
      </c>
      <c r="E645" s="17">
        <f t="shared" si="55"/>
      </c>
      <c r="F645" s="17">
        <f t="shared" si="59"/>
      </c>
      <c r="G645" s="17">
        <f t="shared" si="56"/>
      </c>
    </row>
    <row r="646" spans="2:7" ht="14.25">
      <c r="B646" s="16">
        <f t="shared" si="57"/>
      </c>
      <c r="C646" s="17">
        <f t="shared" si="58"/>
      </c>
      <c r="D646" s="17">
        <f t="shared" si="54"/>
      </c>
      <c r="E646" s="17">
        <f t="shared" si="55"/>
      </c>
      <c r="F646" s="17">
        <f t="shared" si="59"/>
      </c>
      <c r="G646" s="17">
        <f t="shared" si="56"/>
      </c>
    </row>
    <row r="647" spans="2:7" ht="14.25">
      <c r="B647" s="16">
        <f t="shared" si="57"/>
      </c>
      <c r="C647" s="17">
        <f t="shared" si="58"/>
      </c>
      <c r="D647" s="17">
        <f t="shared" si="54"/>
      </c>
      <c r="E647" s="17">
        <f t="shared" si="55"/>
      </c>
      <c r="F647" s="17">
        <f t="shared" si="59"/>
      </c>
      <c r="G647" s="17">
        <f t="shared" si="56"/>
      </c>
    </row>
    <row r="648" spans="2:7" ht="14.25">
      <c r="B648" s="16">
        <f t="shared" si="57"/>
      </c>
      <c r="C648" s="17">
        <f t="shared" si="58"/>
      </c>
      <c r="D648" s="17">
        <f t="shared" si="54"/>
      </c>
      <c r="E648" s="17">
        <f t="shared" si="55"/>
      </c>
      <c r="F648" s="17">
        <f t="shared" si="59"/>
      </c>
      <c r="G648" s="17">
        <f t="shared" si="56"/>
      </c>
    </row>
    <row r="649" spans="2:7" ht="14.25">
      <c r="B649" s="16">
        <f t="shared" si="57"/>
      </c>
      <c r="C649" s="17">
        <f t="shared" si="58"/>
      </c>
      <c r="D649" s="17">
        <f aca="true" t="shared" si="60" ref="D649:D684">IF(B649="","",Greiðsla)</f>
      </c>
      <c r="E649" s="17">
        <f aca="true" t="shared" si="61" ref="E649:E684">IF(B649="","",C649*Vextir/12)</f>
      </c>
      <c r="F649" s="17">
        <f t="shared" si="59"/>
      </c>
      <c r="G649" s="17">
        <f aca="true" t="shared" si="62" ref="G649:G684">IF(B649="","",C649-D649)</f>
      </c>
    </row>
    <row r="650" spans="2:7" ht="14.25">
      <c r="B650" s="16">
        <f aca="true" t="shared" si="63" ref="B650:B684">IF(OR(B649="",B649=Fj.afborgana),"",B649+1)</f>
      </c>
      <c r="C650" s="17">
        <f aca="true" t="shared" si="64" ref="C650:C684">IF(B650="","",G649)</f>
      </c>
      <c r="D650" s="17">
        <f t="shared" si="60"/>
      </c>
      <c r="E650" s="17">
        <f t="shared" si="61"/>
      </c>
      <c r="F650" s="17">
        <f aca="true" t="shared" si="65" ref="F650:F684">IF(D650="","",D650+E650)</f>
      </c>
      <c r="G650" s="17">
        <f t="shared" si="62"/>
      </c>
    </row>
    <row r="651" spans="2:7" ht="14.25">
      <c r="B651" s="16">
        <f t="shared" si="63"/>
      </c>
      <c r="C651" s="17">
        <f t="shared" si="64"/>
      </c>
      <c r="D651" s="17">
        <f t="shared" si="60"/>
      </c>
      <c r="E651" s="17">
        <f t="shared" si="61"/>
      </c>
      <c r="F651" s="17">
        <f t="shared" si="65"/>
      </c>
      <c r="G651" s="17">
        <f t="shared" si="62"/>
      </c>
    </row>
    <row r="652" spans="2:7" ht="14.25">
      <c r="B652" s="16">
        <f t="shared" si="63"/>
      </c>
      <c r="C652" s="17">
        <f t="shared" si="64"/>
      </c>
      <c r="D652" s="17">
        <f t="shared" si="60"/>
      </c>
      <c r="E652" s="17">
        <f t="shared" si="61"/>
      </c>
      <c r="F652" s="17">
        <f t="shared" si="65"/>
      </c>
      <c r="G652" s="17">
        <f t="shared" si="62"/>
      </c>
    </row>
    <row r="653" spans="2:7" ht="14.25">
      <c r="B653" s="16">
        <f t="shared" si="63"/>
      </c>
      <c r="C653" s="17">
        <f t="shared" si="64"/>
      </c>
      <c r="D653" s="17">
        <f t="shared" si="60"/>
      </c>
      <c r="E653" s="17">
        <f t="shared" si="61"/>
      </c>
      <c r="F653" s="17">
        <f t="shared" si="65"/>
      </c>
      <c r="G653" s="17">
        <f t="shared" si="62"/>
      </c>
    </row>
    <row r="654" spans="2:7" ht="14.25">
      <c r="B654" s="16">
        <f t="shared" si="63"/>
      </c>
      <c r="C654" s="17">
        <f t="shared" si="64"/>
      </c>
      <c r="D654" s="17">
        <f t="shared" si="60"/>
      </c>
      <c r="E654" s="17">
        <f t="shared" si="61"/>
      </c>
      <c r="F654" s="17">
        <f t="shared" si="65"/>
      </c>
      <c r="G654" s="17">
        <f t="shared" si="62"/>
      </c>
    </row>
    <row r="655" spans="2:7" ht="14.25">
      <c r="B655" s="16">
        <f t="shared" si="63"/>
      </c>
      <c r="C655" s="17">
        <f t="shared" si="64"/>
      </c>
      <c r="D655" s="17">
        <f t="shared" si="60"/>
      </c>
      <c r="E655" s="17">
        <f t="shared" si="61"/>
      </c>
      <c r="F655" s="17">
        <f t="shared" si="65"/>
      </c>
      <c r="G655" s="17">
        <f t="shared" si="62"/>
      </c>
    </row>
    <row r="656" spans="2:7" ht="14.25">
      <c r="B656" s="16">
        <f t="shared" si="63"/>
      </c>
      <c r="C656" s="17">
        <f t="shared" si="64"/>
      </c>
      <c r="D656" s="17">
        <f t="shared" si="60"/>
      </c>
      <c r="E656" s="17">
        <f t="shared" si="61"/>
      </c>
      <c r="F656" s="17">
        <f t="shared" si="65"/>
      </c>
      <c r="G656" s="17">
        <f t="shared" si="62"/>
      </c>
    </row>
    <row r="657" spans="2:7" ht="14.25">
      <c r="B657" s="16">
        <f t="shared" si="63"/>
      </c>
      <c r="C657" s="17">
        <f t="shared" si="64"/>
      </c>
      <c r="D657" s="17">
        <f t="shared" si="60"/>
      </c>
      <c r="E657" s="17">
        <f t="shared" si="61"/>
      </c>
      <c r="F657" s="17">
        <f t="shared" si="65"/>
      </c>
      <c r="G657" s="17">
        <f t="shared" si="62"/>
      </c>
    </row>
    <row r="658" spans="2:7" ht="14.25">
      <c r="B658" s="16">
        <f t="shared" si="63"/>
      </c>
      <c r="C658" s="17">
        <f t="shared" si="64"/>
      </c>
      <c r="D658" s="17">
        <f t="shared" si="60"/>
      </c>
      <c r="E658" s="17">
        <f t="shared" si="61"/>
      </c>
      <c r="F658" s="17">
        <f t="shared" si="65"/>
      </c>
      <c r="G658" s="17">
        <f t="shared" si="62"/>
      </c>
    </row>
    <row r="659" spans="2:7" ht="14.25">
      <c r="B659" s="16">
        <f t="shared" si="63"/>
      </c>
      <c r="C659" s="17">
        <f t="shared" si="64"/>
      </c>
      <c r="D659" s="17">
        <f t="shared" si="60"/>
      </c>
      <c r="E659" s="17">
        <f t="shared" si="61"/>
      </c>
      <c r="F659" s="17">
        <f t="shared" si="65"/>
      </c>
      <c r="G659" s="17">
        <f t="shared" si="62"/>
      </c>
    </row>
    <row r="660" spans="2:7" ht="14.25">
      <c r="B660" s="16">
        <f t="shared" si="63"/>
      </c>
      <c r="C660" s="17">
        <f t="shared" si="64"/>
      </c>
      <c r="D660" s="17">
        <f t="shared" si="60"/>
      </c>
      <c r="E660" s="17">
        <f t="shared" si="61"/>
      </c>
      <c r="F660" s="17">
        <f t="shared" si="65"/>
      </c>
      <c r="G660" s="17">
        <f t="shared" si="62"/>
      </c>
    </row>
    <row r="661" spans="2:7" ht="14.25">
      <c r="B661" s="16">
        <f t="shared" si="63"/>
      </c>
      <c r="C661" s="17">
        <f t="shared" si="64"/>
      </c>
      <c r="D661" s="17">
        <f t="shared" si="60"/>
      </c>
      <c r="E661" s="17">
        <f t="shared" si="61"/>
      </c>
      <c r="F661" s="17">
        <f t="shared" si="65"/>
      </c>
      <c r="G661" s="17">
        <f t="shared" si="62"/>
      </c>
    </row>
    <row r="662" spans="2:7" ht="14.25">
      <c r="B662" s="16">
        <f t="shared" si="63"/>
      </c>
      <c r="C662" s="17">
        <f t="shared" si="64"/>
      </c>
      <c r="D662" s="17">
        <f t="shared" si="60"/>
      </c>
      <c r="E662" s="17">
        <f t="shared" si="61"/>
      </c>
      <c r="F662" s="17">
        <f t="shared" si="65"/>
      </c>
      <c r="G662" s="17">
        <f t="shared" si="62"/>
      </c>
    </row>
    <row r="663" spans="2:7" ht="14.25">
      <c r="B663" s="16">
        <f t="shared" si="63"/>
      </c>
      <c r="C663" s="17">
        <f t="shared" si="64"/>
      </c>
      <c r="D663" s="17">
        <f t="shared" si="60"/>
      </c>
      <c r="E663" s="17">
        <f t="shared" si="61"/>
      </c>
      <c r="F663" s="17">
        <f t="shared" si="65"/>
      </c>
      <c r="G663" s="17">
        <f t="shared" si="62"/>
      </c>
    </row>
    <row r="664" spans="2:7" ht="14.25">
      <c r="B664" s="16">
        <f t="shared" si="63"/>
      </c>
      <c r="C664" s="17">
        <f t="shared" si="64"/>
      </c>
      <c r="D664" s="17">
        <f t="shared" si="60"/>
      </c>
      <c r="E664" s="17">
        <f t="shared" si="61"/>
      </c>
      <c r="F664" s="17">
        <f t="shared" si="65"/>
      </c>
      <c r="G664" s="17">
        <f t="shared" si="62"/>
      </c>
    </row>
    <row r="665" spans="2:7" ht="14.25">
      <c r="B665" s="16">
        <f t="shared" si="63"/>
      </c>
      <c r="C665" s="17">
        <f t="shared" si="64"/>
      </c>
      <c r="D665" s="17">
        <f t="shared" si="60"/>
      </c>
      <c r="E665" s="17">
        <f t="shared" si="61"/>
      </c>
      <c r="F665" s="17">
        <f t="shared" si="65"/>
      </c>
      <c r="G665" s="17">
        <f t="shared" si="62"/>
      </c>
    </row>
    <row r="666" spans="2:7" ht="14.25">
      <c r="B666" s="16">
        <f t="shared" si="63"/>
      </c>
      <c r="C666" s="17">
        <f t="shared" si="64"/>
      </c>
      <c r="D666" s="17">
        <f t="shared" si="60"/>
      </c>
      <c r="E666" s="17">
        <f t="shared" si="61"/>
      </c>
      <c r="F666" s="17">
        <f t="shared" si="65"/>
      </c>
      <c r="G666" s="17">
        <f t="shared" si="62"/>
      </c>
    </row>
    <row r="667" spans="2:7" ht="14.25">
      <c r="B667" s="16">
        <f t="shared" si="63"/>
      </c>
      <c r="C667" s="17">
        <f t="shared" si="64"/>
      </c>
      <c r="D667" s="17">
        <f t="shared" si="60"/>
      </c>
      <c r="E667" s="17">
        <f t="shared" si="61"/>
      </c>
      <c r="F667" s="17">
        <f t="shared" si="65"/>
      </c>
      <c r="G667" s="17">
        <f t="shared" si="62"/>
      </c>
    </row>
    <row r="668" spans="2:7" ht="14.25">
      <c r="B668" s="16">
        <f t="shared" si="63"/>
      </c>
      <c r="C668" s="17">
        <f t="shared" si="64"/>
      </c>
      <c r="D668" s="17">
        <f t="shared" si="60"/>
      </c>
      <c r="E668" s="17">
        <f t="shared" si="61"/>
      </c>
      <c r="F668" s="17">
        <f t="shared" si="65"/>
      </c>
      <c r="G668" s="17">
        <f t="shared" si="62"/>
      </c>
    </row>
    <row r="669" spans="2:7" ht="14.25">
      <c r="B669" s="16">
        <f t="shared" si="63"/>
      </c>
      <c r="C669" s="17">
        <f t="shared" si="64"/>
      </c>
      <c r="D669" s="17">
        <f t="shared" si="60"/>
      </c>
      <c r="E669" s="17">
        <f t="shared" si="61"/>
      </c>
      <c r="F669" s="17">
        <f t="shared" si="65"/>
      </c>
      <c r="G669" s="17">
        <f t="shared" si="62"/>
      </c>
    </row>
    <row r="670" spans="2:7" ht="14.25">
      <c r="B670" s="16">
        <f t="shared" si="63"/>
      </c>
      <c r="C670" s="17">
        <f t="shared" si="64"/>
      </c>
      <c r="D670" s="17">
        <f t="shared" si="60"/>
      </c>
      <c r="E670" s="17">
        <f t="shared" si="61"/>
      </c>
      <c r="F670" s="17">
        <f t="shared" si="65"/>
      </c>
      <c r="G670" s="17">
        <f t="shared" si="62"/>
      </c>
    </row>
    <row r="671" spans="2:7" ht="14.25">
      <c r="B671" s="16">
        <f t="shared" si="63"/>
      </c>
      <c r="C671" s="17">
        <f t="shared" si="64"/>
      </c>
      <c r="D671" s="17">
        <f t="shared" si="60"/>
      </c>
      <c r="E671" s="17">
        <f t="shared" si="61"/>
      </c>
      <c r="F671" s="17">
        <f t="shared" si="65"/>
      </c>
      <c r="G671" s="17">
        <f t="shared" si="62"/>
      </c>
    </row>
    <row r="672" spans="2:7" ht="14.25">
      <c r="B672" s="16">
        <f t="shared" si="63"/>
      </c>
      <c r="C672" s="17">
        <f t="shared" si="64"/>
      </c>
      <c r="D672" s="17">
        <f t="shared" si="60"/>
      </c>
      <c r="E672" s="17">
        <f t="shared" si="61"/>
      </c>
      <c r="F672" s="17">
        <f t="shared" si="65"/>
      </c>
      <c r="G672" s="17">
        <f t="shared" si="62"/>
      </c>
    </row>
    <row r="673" spans="2:7" ht="14.25">
      <c r="B673" s="16">
        <f t="shared" si="63"/>
      </c>
      <c r="C673" s="17">
        <f t="shared" si="64"/>
      </c>
      <c r="D673" s="17">
        <f t="shared" si="60"/>
      </c>
      <c r="E673" s="17">
        <f t="shared" si="61"/>
      </c>
      <c r="F673" s="17">
        <f t="shared" si="65"/>
      </c>
      <c r="G673" s="17">
        <f t="shared" si="62"/>
      </c>
    </row>
    <row r="674" spans="2:7" ht="14.25">
      <c r="B674" s="16">
        <f t="shared" si="63"/>
      </c>
      <c r="C674" s="17">
        <f t="shared" si="64"/>
      </c>
      <c r="D674" s="17">
        <f t="shared" si="60"/>
      </c>
      <c r="E674" s="17">
        <f t="shared" si="61"/>
      </c>
      <c r="F674" s="17">
        <f t="shared" si="65"/>
      </c>
      <c r="G674" s="17">
        <f t="shared" si="62"/>
      </c>
    </row>
    <row r="675" spans="2:7" ht="14.25">
      <c r="B675" s="16">
        <f t="shared" si="63"/>
      </c>
      <c r="C675" s="17">
        <f t="shared" si="64"/>
      </c>
      <c r="D675" s="17">
        <f t="shared" si="60"/>
      </c>
      <c r="E675" s="17">
        <f t="shared" si="61"/>
      </c>
      <c r="F675" s="17">
        <f t="shared" si="65"/>
      </c>
      <c r="G675" s="17">
        <f t="shared" si="62"/>
      </c>
    </row>
    <row r="676" spans="2:7" ht="14.25">
      <c r="B676" s="16">
        <f t="shared" si="63"/>
      </c>
      <c r="C676" s="17">
        <f t="shared" si="64"/>
      </c>
      <c r="D676" s="17">
        <f t="shared" si="60"/>
      </c>
      <c r="E676" s="17">
        <f t="shared" si="61"/>
      </c>
      <c r="F676" s="17">
        <f t="shared" si="65"/>
      </c>
      <c r="G676" s="17">
        <f t="shared" si="62"/>
      </c>
    </row>
    <row r="677" spans="2:7" ht="14.25">
      <c r="B677" s="16">
        <f t="shared" si="63"/>
      </c>
      <c r="C677" s="17">
        <f t="shared" si="64"/>
      </c>
      <c r="D677" s="17">
        <f t="shared" si="60"/>
      </c>
      <c r="E677" s="17">
        <f t="shared" si="61"/>
      </c>
      <c r="F677" s="17">
        <f t="shared" si="65"/>
      </c>
      <c r="G677" s="17">
        <f t="shared" si="62"/>
      </c>
    </row>
    <row r="678" spans="2:7" ht="14.25">
      <c r="B678" s="16">
        <f t="shared" si="63"/>
      </c>
      <c r="C678" s="17">
        <f t="shared" si="64"/>
      </c>
      <c r="D678" s="17">
        <f t="shared" si="60"/>
      </c>
      <c r="E678" s="17">
        <f t="shared" si="61"/>
      </c>
      <c r="F678" s="17">
        <f t="shared" si="65"/>
      </c>
      <c r="G678" s="17">
        <f t="shared" si="62"/>
      </c>
    </row>
    <row r="679" spans="2:7" ht="14.25">
      <c r="B679" s="16">
        <f t="shared" si="63"/>
      </c>
      <c r="C679" s="17">
        <f t="shared" si="64"/>
      </c>
      <c r="D679" s="17">
        <f t="shared" si="60"/>
      </c>
      <c r="E679" s="17">
        <f t="shared" si="61"/>
      </c>
      <c r="F679" s="17">
        <f t="shared" si="65"/>
      </c>
      <c r="G679" s="17">
        <f t="shared" si="62"/>
      </c>
    </row>
    <row r="680" spans="2:7" ht="14.25">
      <c r="B680" s="16">
        <f t="shared" si="63"/>
      </c>
      <c r="C680" s="17">
        <f t="shared" si="64"/>
      </c>
      <c r="D680" s="17">
        <f t="shared" si="60"/>
      </c>
      <c r="E680" s="17">
        <f t="shared" si="61"/>
      </c>
      <c r="F680" s="17">
        <f t="shared" si="65"/>
      </c>
      <c r="G680" s="17">
        <f t="shared" si="62"/>
      </c>
    </row>
    <row r="681" spans="2:7" ht="14.25">
      <c r="B681" s="16">
        <f t="shared" si="63"/>
      </c>
      <c r="C681" s="17">
        <f t="shared" si="64"/>
      </c>
      <c r="D681" s="17">
        <f t="shared" si="60"/>
      </c>
      <c r="E681" s="17">
        <f t="shared" si="61"/>
      </c>
      <c r="F681" s="17">
        <f t="shared" si="65"/>
      </c>
      <c r="G681" s="17">
        <f t="shared" si="62"/>
      </c>
    </row>
    <row r="682" spans="2:7" ht="14.25">
      <c r="B682" s="16">
        <f t="shared" si="63"/>
      </c>
      <c r="C682" s="17">
        <f t="shared" si="64"/>
      </c>
      <c r="D682" s="17">
        <f t="shared" si="60"/>
      </c>
      <c r="E682" s="17">
        <f t="shared" si="61"/>
      </c>
      <c r="F682" s="17">
        <f t="shared" si="65"/>
      </c>
      <c r="G682" s="17">
        <f t="shared" si="62"/>
      </c>
    </row>
    <row r="683" spans="2:7" ht="14.25">
      <c r="B683" s="16">
        <f t="shared" si="63"/>
      </c>
      <c r="C683" s="17">
        <f t="shared" si="64"/>
      </c>
      <c r="D683" s="17">
        <f t="shared" si="60"/>
      </c>
      <c r="E683" s="17">
        <f t="shared" si="61"/>
      </c>
      <c r="F683" s="17">
        <f t="shared" si="65"/>
      </c>
      <c r="G683" s="17">
        <f t="shared" si="62"/>
      </c>
    </row>
    <row r="684" spans="2:7" ht="14.25">
      <c r="B684" s="16">
        <f t="shared" si="63"/>
      </c>
      <c r="C684" s="17">
        <f t="shared" si="64"/>
      </c>
      <c r="D684" s="17">
        <f t="shared" si="60"/>
      </c>
      <c r="E684" s="17">
        <f t="shared" si="61"/>
      </c>
      <c r="F684" s="17">
        <f t="shared" si="65"/>
      </c>
      <c r="G684" s="17">
        <f t="shared" si="62"/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8"/>
  <sheetViews>
    <sheetView showGridLines="0" zoomScalePageLayoutView="0" workbookViewId="0" topLeftCell="A1">
      <pane xSplit="1" ySplit="8" topLeftCell="B9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6" sqref="C4:C6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3.421875" style="1" customWidth="1"/>
    <col min="8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6" ht="14.25">
      <c r="B4" s="17" t="s">
        <v>12</v>
      </c>
      <c r="C4" s="6"/>
      <c r="E4" s="1" t="s">
        <v>5</v>
      </c>
      <c r="F4" s="8">
        <f>IF(OR(Höfuðstól="",Fj.afborgana="",Höfuðstól=0,Fj.afborgana=0),"",PMT(C5/12,C6,-C4,0,0))</f>
      </c>
    </row>
    <row r="5" spans="2:6" ht="14.25">
      <c r="B5" s="17" t="s">
        <v>4</v>
      </c>
      <c r="C5" s="10"/>
      <c r="E5" s="1" t="s">
        <v>9</v>
      </c>
      <c r="F5" s="8">
        <f>IF(E9="","",SUM(E9:E488))</f>
      </c>
    </row>
    <row r="6" spans="2:6" ht="14.25">
      <c r="B6" s="17" t="s">
        <v>1</v>
      </c>
      <c r="C6" s="11"/>
      <c r="E6" s="1" t="s">
        <v>10</v>
      </c>
      <c r="F6" s="8">
        <f>IF(F9="","",SUM(F9:F488))</f>
      </c>
    </row>
    <row r="7" ht="14.25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 ht="14.25">
      <c r="B9" s="16">
        <f>IF(OR(Höfuðstól="",Vextir="",Fj.afborgana="",Höfuðstól=0,Fj.afborgana=0),"",1)</f>
      </c>
      <c r="C9" s="17">
        <f>IF(B9="","",Höfuðstól)</f>
      </c>
      <c r="D9" s="17">
        <f>IF(B9="","",F9-E9)</f>
      </c>
      <c r="E9" s="17">
        <f aca="true" t="shared" si="0" ref="E9:E72">IF(B9="","",C9*Vextir/12)</f>
      </c>
      <c r="F9" s="17">
        <f aca="true" t="shared" si="1" ref="F9:F72">IF(B9="","",Greiðsla)</f>
      </c>
      <c r="G9" s="17">
        <f>IF(B9="","",C9-D9)</f>
      </c>
    </row>
    <row r="10" spans="2:7" ht="14.25">
      <c r="B10" s="16">
        <f aca="true" t="shared" si="2" ref="B10:B73">IF(OR(B9="",B9=Fj.afborgana),"",B9+1)</f>
      </c>
      <c r="C10" s="17">
        <f>IF(B10="","",G9)</f>
      </c>
      <c r="D10" s="17">
        <f>IF(B10="","",F10-E10)</f>
      </c>
      <c r="E10" s="17">
        <f t="shared" si="0"/>
      </c>
      <c r="F10" s="17">
        <f t="shared" si="1"/>
      </c>
      <c r="G10" s="17">
        <f>IF(B10="","",C10-D10)</f>
      </c>
    </row>
    <row r="11" spans="2:7" ht="14.25">
      <c r="B11" s="16">
        <f t="shared" si="2"/>
      </c>
      <c r="C11" s="17">
        <f>IF(B11="","",G10)</f>
      </c>
      <c r="D11" s="17">
        <f>IF(B11="","",F11-E11)</f>
      </c>
      <c r="E11" s="17">
        <f t="shared" si="0"/>
      </c>
      <c r="F11" s="17">
        <f t="shared" si="1"/>
      </c>
      <c r="G11" s="17">
        <f>IF(B11="","",C11-D11)</f>
      </c>
    </row>
    <row r="12" spans="2:7" ht="14.25">
      <c r="B12" s="16">
        <f t="shared" si="2"/>
      </c>
      <c r="C12" s="17">
        <f>IF(B12="","",G11)</f>
      </c>
      <c r="D12" s="17">
        <f>IF(B12="","",F12-E12)</f>
      </c>
      <c r="E12" s="17">
        <f t="shared" si="0"/>
      </c>
      <c r="F12" s="17">
        <f t="shared" si="1"/>
      </c>
      <c r="G12" s="17">
        <f>IF(B12="","",C12-D12)</f>
      </c>
    </row>
    <row r="13" spans="2:7" ht="14.25">
      <c r="B13" s="16">
        <f t="shared" si="2"/>
      </c>
      <c r="C13" s="17">
        <f aca="true" t="shared" si="3" ref="C13:C76">IF(B13="","",G12)</f>
      </c>
      <c r="D13" s="17">
        <f aca="true" t="shared" si="4" ref="D13:D76">IF(B13="","",F13-E13)</f>
      </c>
      <c r="E13" s="17">
        <f t="shared" si="0"/>
      </c>
      <c r="F13" s="17">
        <f t="shared" si="1"/>
      </c>
      <c r="G13" s="17">
        <f aca="true" t="shared" si="5" ref="G13:G76">IF(B13="","",C13-D13)</f>
      </c>
    </row>
    <row r="14" spans="2:7" ht="14.25">
      <c r="B14" s="16">
        <f t="shared" si="2"/>
      </c>
      <c r="C14" s="17">
        <f t="shared" si="3"/>
      </c>
      <c r="D14" s="17">
        <f t="shared" si="4"/>
      </c>
      <c r="E14" s="17">
        <f t="shared" si="0"/>
      </c>
      <c r="F14" s="17">
        <f t="shared" si="1"/>
      </c>
      <c r="G14" s="17">
        <f t="shared" si="5"/>
      </c>
    </row>
    <row r="15" spans="2:7" ht="14.25">
      <c r="B15" s="16">
        <f t="shared" si="2"/>
      </c>
      <c r="C15" s="17">
        <f t="shared" si="3"/>
      </c>
      <c r="D15" s="17">
        <f t="shared" si="4"/>
      </c>
      <c r="E15" s="17">
        <f t="shared" si="0"/>
      </c>
      <c r="F15" s="17">
        <f t="shared" si="1"/>
      </c>
      <c r="G15" s="17">
        <f t="shared" si="5"/>
      </c>
    </row>
    <row r="16" spans="2:7" ht="14.25">
      <c r="B16" s="16">
        <f t="shared" si="2"/>
      </c>
      <c r="C16" s="17">
        <f t="shared" si="3"/>
      </c>
      <c r="D16" s="17">
        <f t="shared" si="4"/>
      </c>
      <c r="E16" s="17">
        <f t="shared" si="0"/>
      </c>
      <c r="F16" s="17">
        <f t="shared" si="1"/>
      </c>
      <c r="G16" s="17">
        <f t="shared" si="5"/>
      </c>
    </row>
    <row r="17" spans="2:7" ht="14.25">
      <c r="B17" s="16">
        <f t="shared" si="2"/>
      </c>
      <c r="C17" s="17">
        <f t="shared" si="3"/>
      </c>
      <c r="D17" s="17">
        <f t="shared" si="4"/>
      </c>
      <c r="E17" s="17">
        <f t="shared" si="0"/>
      </c>
      <c r="F17" s="17">
        <f t="shared" si="1"/>
      </c>
      <c r="G17" s="17">
        <f t="shared" si="5"/>
      </c>
    </row>
    <row r="18" spans="2:7" ht="14.25">
      <c r="B18" s="16">
        <f t="shared" si="2"/>
      </c>
      <c r="C18" s="17">
        <f t="shared" si="3"/>
      </c>
      <c r="D18" s="17">
        <f t="shared" si="4"/>
      </c>
      <c r="E18" s="17">
        <f t="shared" si="0"/>
      </c>
      <c r="F18" s="17">
        <f t="shared" si="1"/>
      </c>
      <c r="G18" s="17">
        <f t="shared" si="5"/>
      </c>
    </row>
    <row r="19" spans="2:7" ht="14.25">
      <c r="B19" s="16">
        <f t="shared" si="2"/>
      </c>
      <c r="C19" s="17">
        <f t="shared" si="3"/>
      </c>
      <c r="D19" s="17">
        <f t="shared" si="4"/>
      </c>
      <c r="E19" s="17">
        <f t="shared" si="0"/>
      </c>
      <c r="F19" s="17">
        <f t="shared" si="1"/>
      </c>
      <c r="G19" s="17">
        <f t="shared" si="5"/>
      </c>
    </row>
    <row r="20" spans="2:7" ht="14.25">
      <c r="B20" s="16">
        <f t="shared" si="2"/>
      </c>
      <c r="C20" s="17">
        <f t="shared" si="3"/>
      </c>
      <c r="D20" s="17">
        <f t="shared" si="4"/>
      </c>
      <c r="E20" s="17">
        <f t="shared" si="0"/>
      </c>
      <c r="F20" s="17">
        <f t="shared" si="1"/>
      </c>
      <c r="G20" s="17">
        <f t="shared" si="5"/>
      </c>
    </row>
    <row r="21" spans="2:7" ht="14.25">
      <c r="B21" s="16">
        <f t="shared" si="2"/>
      </c>
      <c r="C21" s="17">
        <f t="shared" si="3"/>
      </c>
      <c r="D21" s="17">
        <f t="shared" si="4"/>
      </c>
      <c r="E21" s="17">
        <f t="shared" si="0"/>
      </c>
      <c r="F21" s="17">
        <f t="shared" si="1"/>
      </c>
      <c r="G21" s="17">
        <f t="shared" si="5"/>
      </c>
    </row>
    <row r="22" spans="2:7" ht="14.25">
      <c r="B22" s="16">
        <f t="shared" si="2"/>
      </c>
      <c r="C22" s="17">
        <f t="shared" si="3"/>
      </c>
      <c r="D22" s="17">
        <f t="shared" si="4"/>
      </c>
      <c r="E22" s="17">
        <f t="shared" si="0"/>
      </c>
      <c r="F22" s="17">
        <f t="shared" si="1"/>
      </c>
      <c r="G22" s="17">
        <f t="shared" si="5"/>
      </c>
    </row>
    <row r="23" spans="2:7" ht="14.25">
      <c r="B23" s="16">
        <f t="shared" si="2"/>
      </c>
      <c r="C23" s="17">
        <f t="shared" si="3"/>
      </c>
      <c r="D23" s="17">
        <f t="shared" si="4"/>
      </c>
      <c r="E23" s="17">
        <f t="shared" si="0"/>
      </c>
      <c r="F23" s="17">
        <f t="shared" si="1"/>
      </c>
      <c r="G23" s="17">
        <f t="shared" si="5"/>
      </c>
    </row>
    <row r="24" spans="2:7" ht="14.25">
      <c r="B24" s="16">
        <f t="shared" si="2"/>
      </c>
      <c r="C24" s="17">
        <f t="shared" si="3"/>
      </c>
      <c r="D24" s="17">
        <f t="shared" si="4"/>
      </c>
      <c r="E24" s="17">
        <f t="shared" si="0"/>
      </c>
      <c r="F24" s="17">
        <f t="shared" si="1"/>
      </c>
      <c r="G24" s="17">
        <f t="shared" si="5"/>
      </c>
    </row>
    <row r="25" spans="2:7" ht="14.25">
      <c r="B25" s="16">
        <f t="shared" si="2"/>
      </c>
      <c r="C25" s="17">
        <f t="shared" si="3"/>
      </c>
      <c r="D25" s="17">
        <f t="shared" si="4"/>
      </c>
      <c r="E25" s="17">
        <f t="shared" si="0"/>
      </c>
      <c r="F25" s="17">
        <f t="shared" si="1"/>
      </c>
      <c r="G25" s="17">
        <f t="shared" si="5"/>
      </c>
    </row>
    <row r="26" spans="2:7" ht="14.25">
      <c r="B26" s="16">
        <f t="shared" si="2"/>
      </c>
      <c r="C26" s="17">
        <f t="shared" si="3"/>
      </c>
      <c r="D26" s="17">
        <f t="shared" si="4"/>
      </c>
      <c r="E26" s="17">
        <f t="shared" si="0"/>
      </c>
      <c r="F26" s="17">
        <f t="shared" si="1"/>
      </c>
      <c r="G26" s="17">
        <f t="shared" si="5"/>
      </c>
    </row>
    <row r="27" spans="2:7" ht="14.25">
      <c r="B27" s="16">
        <f t="shared" si="2"/>
      </c>
      <c r="C27" s="17">
        <f t="shared" si="3"/>
      </c>
      <c r="D27" s="17">
        <f t="shared" si="4"/>
      </c>
      <c r="E27" s="17">
        <f t="shared" si="0"/>
      </c>
      <c r="F27" s="17">
        <f t="shared" si="1"/>
      </c>
      <c r="G27" s="17">
        <f t="shared" si="5"/>
      </c>
    </row>
    <row r="28" spans="2:7" ht="14.25">
      <c r="B28" s="16">
        <f t="shared" si="2"/>
      </c>
      <c r="C28" s="17">
        <f t="shared" si="3"/>
      </c>
      <c r="D28" s="17">
        <f t="shared" si="4"/>
      </c>
      <c r="E28" s="17">
        <f t="shared" si="0"/>
      </c>
      <c r="F28" s="17">
        <f t="shared" si="1"/>
      </c>
      <c r="G28" s="17">
        <f t="shared" si="5"/>
      </c>
    </row>
    <row r="29" spans="2:7" ht="14.25">
      <c r="B29" s="16">
        <f t="shared" si="2"/>
      </c>
      <c r="C29" s="17">
        <f t="shared" si="3"/>
      </c>
      <c r="D29" s="17">
        <f t="shared" si="4"/>
      </c>
      <c r="E29" s="17">
        <f t="shared" si="0"/>
      </c>
      <c r="F29" s="17">
        <f t="shared" si="1"/>
      </c>
      <c r="G29" s="17">
        <f t="shared" si="5"/>
      </c>
    </row>
    <row r="30" spans="2:7" ht="14.25">
      <c r="B30" s="16">
        <f t="shared" si="2"/>
      </c>
      <c r="C30" s="17">
        <f t="shared" si="3"/>
      </c>
      <c r="D30" s="17">
        <f t="shared" si="4"/>
      </c>
      <c r="E30" s="17">
        <f t="shared" si="0"/>
      </c>
      <c r="F30" s="17">
        <f t="shared" si="1"/>
      </c>
      <c r="G30" s="17">
        <f t="shared" si="5"/>
      </c>
    </row>
    <row r="31" spans="2:7" ht="14.25">
      <c r="B31" s="16">
        <f t="shared" si="2"/>
      </c>
      <c r="C31" s="17">
        <f t="shared" si="3"/>
      </c>
      <c r="D31" s="17">
        <f t="shared" si="4"/>
      </c>
      <c r="E31" s="17">
        <f t="shared" si="0"/>
      </c>
      <c r="F31" s="17">
        <f t="shared" si="1"/>
      </c>
      <c r="G31" s="17">
        <f t="shared" si="5"/>
      </c>
    </row>
    <row r="32" spans="2:7" ht="14.25">
      <c r="B32" s="16">
        <f t="shared" si="2"/>
      </c>
      <c r="C32" s="17">
        <f t="shared" si="3"/>
      </c>
      <c r="D32" s="17">
        <f t="shared" si="4"/>
      </c>
      <c r="E32" s="17">
        <f t="shared" si="0"/>
      </c>
      <c r="F32" s="17">
        <f t="shared" si="1"/>
      </c>
      <c r="G32" s="17">
        <f t="shared" si="5"/>
      </c>
    </row>
    <row r="33" spans="2:7" ht="14.25">
      <c r="B33" s="16">
        <f t="shared" si="2"/>
      </c>
      <c r="C33" s="17">
        <f t="shared" si="3"/>
      </c>
      <c r="D33" s="17">
        <f t="shared" si="4"/>
      </c>
      <c r="E33" s="17">
        <f t="shared" si="0"/>
      </c>
      <c r="F33" s="17">
        <f t="shared" si="1"/>
      </c>
      <c r="G33" s="17">
        <f t="shared" si="5"/>
      </c>
    </row>
    <row r="34" spans="2:7" ht="14.25">
      <c r="B34" s="16">
        <f t="shared" si="2"/>
      </c>
      <c r="C34" s="17">
        <f t="shared" si="3"/>
      </c>
      <c r="D34" s="17">
        <f t="shared" si="4"/>
      </c>
      <c r="E34" s="17">
        <f t="shared" si="0"/>
      </c>
      <c r="F34" s="17">
        <f t="shared" si="1"/>
      </c>
      <c r="G34" s="17">
        <f t="shared" si="5"/>
      </c>
    </row>
    <row r="35" spans="2:7" ht="14.25">
      <c r="B35" s="16">
        <f t="shared" si="2"/>
      </c>
      <c r="C35" s="17">
        <f t="shared" si="3"/>
      </c>
      <c r="D35" s="17">
        <f t="shared" si="4"/>
      </c>
      <c r="E35" s="17">
        <f t="shared" si="0"/>
      </c>
      <c r="F35" s="17">
        <f t="shared" si="1"/>
      </c>
      <c r="G35" s="17">
        <f t="shared" si="5"/>
      </c>
    </row>
    <row r="36" spans="2:7" ht="14.25">
      <c r="B36" s="16">
        <f t="shared" si="2"/>
      </c>
      <c r="C36" s="17">
        <f t="shared" si="3"/>
      </c>
      <c r="D36" s="17">
        <f t="shared" si="4"/>
      </c>
      <c r="E36" s="17">
        <f t="shared" si="0"/>
      </c>
      <c r="F36" s="17">
        <f t="shared" si="1"/>
      </c>
      <c r="G36" s="17">
        <f t="shared" si="5"/>
      </c>
    </row>
    <row r="37" spans="2:7" ht="14.25">
      <c r="B37" s="16">
        <f t="shared" si="2"/>
      </c>
      <c r="C37" s="17">
        <f t="shared" si="3"/>
      </c>
      <c r="D37" s="17">
        <f t="shared" si="4"/>
      </c>
      <c r="E37" s="17">
        <f t="shared" si="0"/>
      </c>
      <c r="F37" s="17">
        <f t="shared" si="1"/>
      </c>
      <c r="G37" s="17">
        <f t="shared" si="5"/>
      </c>
    </row>
    <row r="38" spans="2:7" ht="14.25">
      <c r="B38" s="16">
        <f t="shared" si="2"/>
      </c>
      <c r="C38" s="17">
        <f t="shared" si="3"/>
      </c>
      <c r="D38" s="17">
        <f t="shared" si="4"/>
      </c>
      <c r="E38" s="17">
        <f t="shared" si="0"/>
      </c>
      <c r="F38" s="17">
        <f t="shared" si="1"/>
      </c>
      <c r="G38" s="17">
        <f t="shared" si="5"/>
      </c>
    </row>
    <row r="39" spans="2:7" ht="14.25">
      <c r="B39" s="16">
        <f t="shared" si="2"/>
      </c>
      <c r="C39" s="17">
        <f t="shared" si="3"/>
      </c>
      <c r="D39" s="17">
        <f t="shared" si="4"/>
      </c>
      <c r="E39" s="17">
        <f t="shared" si="0"/>
      </c>
      <c r="F39" s="17">
        <f t="shared" si="1"/>
      </c>
      <c r="G39" s="17">
        <f t="shared" si="5"/>
      </c>
    </row>
    <row r="40" spans="2:7" ht="14.25">
      <c r="B40" s="16">
        <f t="shared" si="2"/>
      </c>
      <c r="C40" s="17">
        <f t="shared" si="3"/>
      </c>
      <c r="D40" s="17">
        <f t="shared" si="4"/>
      </c>
      <c r="E40" s="17">
        <f t="shared" si="0"/>
      </c>
      <c r="F40" s="17">
        <f t="shared" si="1"/>
      </c>
      <c r="G40" s="17">
        <f t="shared" si="5"/>
      </c>
    </row>
    <row r="41" spans="2:7" ht="14.25">
      <c r="B41" s="16">
        <f t="shared" si="2"/>
      </c>
      <c r="C41" s="17">
        <f t="shared" si="3"/>
      </c>
      <c r="D41" s="17">
        <f t="shared" si="4"/>
      </c>
      <c r="E41" s="17">
        <f t="shared" si="0"/>
      </c>
      <c r="F41" s="17">
        <f t="shared" si="1"/>
      </c>
      <c r="G41" s="17">
        <f t="shared" si="5"/>
      </c>
    </row>
    <row r="42" spans="2:7" ht="14.25">
      <c r="B42" s="16">
        <f t="shared" si="2"/>
      </c>
      <c r="C42" s="17">
        <f t="shared" si="3"/>
      </c>
      <c r="D42" s="17">
        <f t="shared" si="4"/>
      </c>
      <c r="E42" s="17">
        <f t="shared" si="0"/>
      </c>
      <c r="F42" s="17">
        <f t="shared" si="1"/>
      </c>
      <c r="G42" s="17">
        <f t="shared" si="5"/>
      </c>
    </row>
    <row r="43" spans="2:7" ht="14.25">
      <c r="B43" s="16">
        <f t="shared" si="2"/>
      </c>
      <c r="C43" s="17">
        <f t="shared" si="3"/>
      </c>
      <c r="D43" s="17">
        <f t="shared" si="4"/>
      </c>
      <c r="E43" s="17">
        <f t="shared" si="0"/>
      </c>
      <c r="F43" s="17">
        <f t="shared" si="1"/>
      </c>
      <c r="G43" s="17">
        <f t="shared" si="5"/>
      </c>
    </row>
    <row r="44" spans="2:7" ht="14.25">
      <c r="B44" s="16">
        <f t="shared" si="2"/>
      </c>
      <c r="C44" s="17">
        <f t="shared" si="3"/>
      </c>
      <c r="D44" s="17">
        <f t="shared" si="4"/>
      </c>
      <c r="E44" s="17">
        <f t="shared" si="0"/>
      </c>
      <c r="F44" s="17">
        <f t="shared" si="1"/>
      </c>
      <c r="G44" s="17">
        <f t="shared" si="5"/>
      </c>
    </row>
    <row r="45" spans="2:7" ht="14.25">
      <c r="B45" s="16">
        <f t="shared" si="2"/>
      </c>
      <c r="C45" s="17">
        <f t="shared" si="3"/>
      </c>
      <c r="D45" s="17">
        <f t="shared" si="4"/>
      </c>
      <c r="E45" s="17">
        <f t="shared" si="0"/>
      </c>
      <c r="F45" s="17">
        <f t="shared" si="1"/>
      </c>
      <c r="G45" s="17">
        <f t="shared" si="5"/>
      </c>
    </row>
    <row r="46" spans="2:7" ht="14.25">
      <c r="B46" s="16">
        <f t="shared" si="2"/>
      </c>
      <c r="C46" s="17">
        <f t="shared" si="3"/>
      </c>
      <c r="D46" s="17">
        <f t="shared" si="4"/>
      </c>
      <c r="E46" s="17">
        <f t="shared" si="0"/>
      </c>
      <c r="F46" s="17">
        <f t="shared" si="1"/>
      </c>
      <c r="G46" s="17">
        <f t="shared" si="5"/>
      </c>
    </row>
    <row r="47" spans="2:7" ht="14.25">
      <c r="B47" s="16">
        <f t="shared" si="2"/>
      </c>
      <c r="C47" s="17">
        <f t="shared" si="3"/>
      </c>
      <c r="D47" s="17">
        <f t="shared" si="4"/>
      </c>
      <c r="E47" s="17">
        <f t="shared" si="0"/>
      </c>
      <c r="F47" s="17">
        <f t="shared" si="1"/>
      </c>
      <c r="G47" s="17">
        <f t="shared" si="5"/>
      </c>
    </row>
    <row r="48" spans="2:7" ht="14.25">
      <c r="B48" s="16">
        <f t="shared" si="2"/>
      </c>
      <c r="C48" s="17">
        <f t="shared" si="3"/>
      </c>
      <c r="D48" s="17">
        <f t="shared" si="4"/>
      </c>
      <c r="E48" s="17">
        <f t="shared" si="0"/>
      </c>
      <c r="F48" s="17">
        <f t="shared" si="1"/>
      </c>
      <c r="G48" s="17">
        <f t="shared" si="5"/>
      </c>
    </row>
    <row r="49" spans="2:7" ht="14.25">
      <c r="B49" s="16">
        <f t="shared" si="2"/>
      </c>
      <c r="C49" s="17">
        <f t="shared" si="3"/>
      </c>
      <c r="D49" s="17">
        <f t="shared" si="4"/>
      </c>
      <c r="E49" s="17">
        <f t="shared" si="0"/>
      </c>
      <c r="F49" s="17">
        <f t="shared" si="1"/>
      </c>
      <c r="G49" s="17">
        <f t="shared" si="5"/>
      </c>
    </row>
    <row r="50" spans="2:7" ht="14.25">
      <c r="B50" s="16">
        <f t="shared" si="2"/>
      </c>
      <c r="C50" s="17">
        <f t="shared" si="3"/>
      </c>
      <c r="D50" s="17">
        <f t="shared" si="4"/>
      </c>
      <c r="E50" s="17">
        <f t="shared" si="0"/>
      </c>
      <c r="F50" s="17">
        <f t="shared" si="1"/>
      </c>
      <c r="G50" s="17">
        <f t="shared" si="5"/>
      </c>
    </row>
    <row r="51" spans="2:7" ht="14.25">
      <c r="B51" s="16">
        <f t="shared" si="2"/>
      </c>
      <c r="C51" s="17">
        <f t="shared" si="3"/>
      </c>
      <c r="D51" s="17">
        <f t="shared" si="4"/>
      </c>
      <c r="E51" s="17">
        <f t="shared" si="0"/>
      </c>
      <c r="F51" s="17">
        <f t="shared" si="1"/>
      </c>
      <c r="G51" s="17">
        <f t="shared" si="5"/>
      </c>
    </row>
    <row r="52" spans="2:7" ht="14.25">
      <c r="B52" s="16">
        <f t="shared" si="2"/>
      </c>
      <c r="C52" s="17">
        <f t="shared" si="3"/>
      </c>
      <c r="D52" s="17">
        <f t="shared" si="4"/>
      </c>
      <c r="E52" s="17">
        <f t="shared" si="0"/>
      </c>
      <c r="F52" s="17">
        <f t="shared" si="1"/>
      </c>
      <c r="G52" s="17">
        <f t="shared" si="5"/>
      </c>
    </row>
    <row r="53" spans="2:7" ht="14.25">
      <c r="B53" s="16">
        <f t="shared" si="2"/>
      </c>
      <c r="C53" s="17">
        <f t="shared" si="3"/>
      </c>
      <c r="D53" s="17">
        <f t="shared" si="4"/>
      </c>
      <c r="E53" s="17">
        <f t="shared" si="0"/>
      </c>
      <c r="F53" s="17">
        <f t="shared" si="1"/>
      </c>
      <c r="G53" s="17">
        <f t="shared" si="5"/>
      </c>
    </row>
    <row r="54" spans="2:7" ht="14.25">
      <c r="B54" s="16">
        <f t="shared" si="2"/>
      </c>
      <c r="C54" s="17">
        <f t="shared" si="3"/>
      </c>
      <c r="D54" s="17">
        <f t="shared" si="4"/>
      </c>
      <c r="E54" s="17">
        <f t="shared" si="0"/>
      </c>
      <c r="F54" s="17">
        <f t="shared" si="1"/>
      </c>
      <c r="G54" s="17">
        <f t="shared" si="5"/>
      </c>
    </row>
    <row r="55" spans="2:7" ht="14.25">
      <c r="B55" s="16">
        <f t="shared" si="2"/>
      </c>
      <c r="C55" s="17">
        <f t="shared" si="3"/>
      </c>
      <c r="D55" s="17">
        <f t="shared" si="4"/>
      </c>
      <c r="E55" s="17">
        <f t="shared" si="0"/>
      </c>
      <c r="F55" s="17">
        <f t="shared" si="1"/>
      </c>
      <c r="G55" s="17">
        <f t="shared" si="5"/>
      </c>
    </row>
    <row r="56" spans="2:7" ht="14.25">
      <c r="B56" s="16">
        <f t="shared" si="2"/>
      </c>
      <c r="C56" s="17">
        <f t="shared" si="3"/>
      </c>
      <c r="D56" s="17">
        <f t="shared" si="4"/>
      </c>
      <c r="E56" s="17">
        <f t="shared" si="0"/>
      </c>
      <c r="F56" s="17">
        <f t="shared" si="1"/>
      </c>
      <c r="G56" s="17">
        <f t="shared" si="5"/>
      </c>
    </row>
    <row r="57" spans="2:7" ht="14.25">
      <c r="B57" s="16">
        <f t="shared" si="2"/>
      </c>
      <c r="C57" s="17">
        <f t="shared" si="3"/>
      </c>
      <c r="D57" s="17">
        <f t="shared" si="4"/>
      </c>
      <c r="E57" s="17">
        <f t="shared" si="0"/>
      </c>
      <c r="F57" s="17">
        <f t="shared" si="1"/>
      </c>
      <c r="G57" s="17">
        <f t="shared" si="5"/>
      </c>
    </row>
    <row r="58" spans="2:7" ht="14.25">
      <c r="B58" s="16">
        <f t="shared" si="2"/>
      </c>
      <c r="C58" s="17">
        <f t="shared" si="3"/>
      </c>
      <c r="D58" s="17">
        <f t="shared" si="4"/>
      </c>
      <c r="E58" s="17">
        <f t="shared" si="0"/>
      </c>
      <c r="F58" s="17">
        <f t="shared" si="1"/>
      </c>
      <c r="G58" s="17">
        <f t="shared" si="5"/>
      </c>
    </row>
    <row r="59" spans="2:7" ht="14.25">
      <c r="B59" s="16">
        <f t="shared" si="2"/>
      </c>
      <c r="C59" s="17">
        <f t="shared" si="3"/>
      </c>
      <c r="D59" s="17">
        <f t="shared" si="4"/>
      </c>
      <c r="E59" s="17">
        <f t="shared" si="0"/>
      </c>
      <c r="F59" s="17">
        <f t="shared" si="1"/>
      </c>
      <c r="G59" s="17">
        <f t="shared" si="5"/>
      </c>
    </row>
    <row r="60" spans="2:7" ht="14.25">
      <c r="B60" s="16">
        <f t="shared" si="2"/>
      </c>
      <c r="C60" s="17">
        <f t="shared" si="3"/>
      </c>
      <c r="D60" s="17">
        <f t="shared" si="4"/>
      </c>
      <c r="E60" s="17">
        <f t="shared" si="0"/>
      </c>
      <c r="F60" s="17">
        <f t="shared" si="1"/>
      </c>
      <c r="G60" s="17">
        <f t="shared" si="5"/>
      </c>
    </row>
    <row r="61" spans="2:7" ht="14.25">
      <c r="B61" s="16">
        <f t="shared" si="2"/>
      </c>
      <c r="C61" s="17">
        <f t="shared" si="3"/>
      </c>
      <c r="D61" s="17">
        <f t="shared" si="4"/>
      </c>
      <c r="E61" s="17">
        <f t="shared" si="0"/>
      </c>
      <c r="F61" s="17">
        <f t="shared" si="1"/>
      </c>
      <c r="G61" s="17">
        <f t="shared" si="5"/>
      </c>
    </row>
    <row r="62" spans="2:7" ht="14.25">
      <c r="B62" s="16">
        <f t="shared" si="2"/>
      </c>
      <c r="C62" s="17">
        <f t="shared" si="3"/>
      </c>
      <c r="D62" s="17">
        <f t="shared" si="4"/>
      </c>
      <c r="E62" s="17">
        <f t="shared" si="0"/>
      </c>
      <c r="F62" s="17">
        <f t="shared" si="1"/>
      </c>
      <c r="G62" s="17">
        <f t="shared" si="5"/>
      </c>
    </row>
    <row r="63" spans="2:7" ht="14.25">
      <c r="B63" s="16">
        <f t="shared" si="2"/>
      </c>
      <c r="C63" s="17">
        <f t="shared" si="3"/>
      </c>
      <c r="D63" s="17">
        <f t="shared" si="4"/>
      </c>
      <c r="E63" s="17">
        <f t="shared" si="0"/>
      </c>
      <c r="F63" s="17">
        <f t="shared" si="1"/>
      </c>
      <c r="G63" s="17">
        <f t="shared" si="5"/>
      </c>
    </row>
    <row r="64" spans="2:7" ht="14.25">
      <c r="B64" s="16">
        <f t="shared" si="2"/>
      </c>
      <c r="C64" s="17">
        <f t="shared" si="3"/>
      </c>
      <c r="D64" s="17">
        <f t="shared" si="4"/>
      </c>
      <c r="E64" s="17">
        <f t="shared" si="0"/>
      </c>
      <c r="F64" s="17">
        <f t="shared" si="1"/>
      </c>
      <c r="G64" s="17">
        <f t="shared" si="5"/>
      </c>
    </row>
    <row r="65" spans="2:7" ht="14.25">
      <c r="B65" s="16">
        <f t="shared" si="2"/>
      </c>
      <c r="C65" s="17">
        <f t="shared" si="3"/>
      </c>
      <c r="D65" s="17">
        <f t="shared" si="4"/>
      </c>
      <c r="E65" s="17">
        <f t="shared" si="0"/>
      </c>
      <c r="F65" s="17">
        <f t="shared" si="1"/>
      </c>
      <c r="G65" s="17">
        <f t="shared" si="5"/>
      </c>
    </row>
    <row r="66" spans="2:7" ht="14.25">
      <c r="B66" s="16">
        <f t="shared" si="2"/>
      </c>
      <c r="C66" s="17">
        <f t="shared" si="3"/>
      </c>
      <c r="D66" s="17">
        <f t="shared" si="4"/>
      </c>
      <c r="E66" s="17">
        <f t="shared" si="0"/>
      </c>
      <c r="F66" s="17">
        <f t="shared" si="1"/>
      </c>
      <c r="G66" s="17">
        <f t="shared" si="5"/>
      </c>
    </row>
    <row r="67" spans="2:7" ht="14.25">
      <c r="B67" s="16">
        <f t="shared" si="2"/>
      </c>
      <c r="C67" s="17">
        <f t="shared" si="3"/>
      </c>
      <c r="D67" s="17">
        <f t="shared" si="4"/>
      </c>
      <c r="E67" s="17">
        <f t="shared" si="0"/>
      </c>
      <c r="F67" s="17">
        <f t="shared" si="1"/>
      </c>
      <c r="G67" s="17">
        <f t="shared" si="5"/>
      </c>
    </row>
    <row r="68" spans="2:7" ht="14.25">
      <c r="B68" s="16">
        <f t="shared" si="2"/>
      </c>
      <c r="C68" s="17">
        <f t="shared" si="3"/>
      </c>
      <c r="D68" s="17">
        <f t="shared" si="4"/>
      </c>
      <c r="E68" s="17">
        <f t="shared" si="0"/>
      </c>
      <c r="F68" s="17">
        <f t="shared" si="1"/>
      </c>
      <c r="G68" s="17">
        <f t="shared" si="5"/>
      </c>
    </row>
    <row r="69" spans="2:7" ht="14.25">
      <c r="B69" s="16">
        <f t="shared" si="2"/>
      </c>
      <c r="C69" s="17">
        <f t="shared" si="3"/>
      </c>
      <c r="D69" s="17">
        <f t="shared" si="4"/>
      </c>
      <c r="E69" s="17">
        <f t="shared" si="0"/>
      </c>
      <c r="F69" s="17">
        <f t="shared" si="1"/>
      </c>
      <c r="G69" s="17">
        <f t="shared" si="5"/>
      </c>
    </row>
    <row r="70" spans="2:7" ht="14.25">
      <c r="B70" s="16">
        <f t="shared" si="2"/>
      </c>
      <c r="C70" s="17">
        <f t="shared" si="3"/>
      </c>
      <c r="D70" s="17">
        <f t="shared" si="4"/>
      </c>
      <c r="E70" s="17">
        <f t="shared" si="0"/>
      </c>
      <c r="F70" s="17">
        <f t="shared" si="1"/>
      </c>
      <c r="G70" s="17">
        <f t="shared" si="5"/>
      </c>
    </row>
    <row r="71" spans="2:7" ht="14.25">
      <c r="B71" s="16">
        <f t="shared" si="2"/>
      </c>
      <c r="C71" s="17">
        <f t="shared" si="3"/>
      </c>
      <c r="D71" s="17">
        <f t="shared" si="4"/>
      </c>
      <c r="E71" s="17">
        <f t="shared" si="0"/>
      </c>
      <c r="F71" s="17">
        <f t="shared" si="1"/>
      </c>
      <c r="G71" s="17">
        <f t="shared" si="5"/>
      </c>
    </row>
    <row r="72" spans="2:7" ht="14.25">
      <c r="B72" s="16">
        <f t="shared" si="2"/>
      </c>
      <c r="C72" s="17">
        <f t="shared" si="3"/>
      </c>
      <c r="D72" s="17">
        <f t="shared" si="4"/>
      </c>
      <c r="E72" s="17">
        <f t="shared" si="0"/>
      </c>
      <c r="F72" s="17">
        <f t="shared" si="1"/>
      </c>
      <c r="G72" s="17">
        <f t="shared" si="5"/>
      </c>
    </row>
    <row r="73" spans="2:7" ht="14.25">
      <c r="B73" s="16">
        <f t="shared" si="2"/>
      </c>
      <c r="C73" s="17">
        <f t="shared" si="3"/>
      </c>
      <c r="D73" s="17">
        <f t="shared" si="4"/>
      </c>
      <c r="E73" s="17">
        <f aca="true" t="shared" si="6" ref="E73:E136">IF(B73="","",C73*Vextir/12)</f>
      </c>
      <c r="F73" s="17">
        <f aca="true" t="shared" si="7" ref="F73:F136">IF(B73="","",Greiðsla)</f>
      </c>
      <c r="G73" s="17">
        <f t="shared" si="5"/>
      </c>
    </row>
    <row r="74" spans="2:7" ht="14.25">
      <c r="B74" s="16">
        <f aca="true" t="shared" si="8" ref="B74:B137">IF(OR(B73="",B73=Fj.afborgana),"",B73+1)</f>
      </c>
      <c r="C74" s="17">
        <f t="shared" si="3"/>
      </c>
      <c r="D74" s="17">
        <f t="shared" si="4"/>
      </c>
      <c r="E74" s="17">
        <f t="shared" si="6"/>
      </c>
      <c r="F74" s="17">
        <f t="shared" si="7"/>
      </c>
      <c r="G74" s="17">
        <f t="shared" si="5"/>
      </c>
    </row>
    <row r="75" spans="2:7" ht="14.25">
      <c r="B75" s="16">
        <f t="shared" si="8"/>
      </c>
      <c r="C75" s="17">
        <f t="shared" si="3"/>
      </c>
      <c r="D75" s="17">
        <f t="shared" si="4"/>
      </c>
      <c r="E75" s="17">
        <f t="shared" si="6"/>
      </c>
      <c r="F75" s="17">
        <f t="shared" si="7"/>
      </c>
      <c r="G75" s="17">
        <f t="shared" si="5"/>
      </c>
    </row>
    <row r="76" spans="2:7" ht="14.25">
      <c r="B76" s="16">
        <f t="shared" si="8"/>
      </c>
      <c r="C76" s="17">
        <f t="shared" si="3"/>
      </c>
      <c r="D76" s="17">
        <f t="shared" si="4"/>
      </c>
      <c r="E76" s="17">
        <f t="shared" si="6"/>
      </c>
      <c r="F76" s="17">
        <f t="shared" si="7"/>
      </c>
      <c r="G76" s="17">
        <f t="shared" si="5"/>
      </c>
    </row>
    <row r="77" spans="2:7" ht="14.25">
      <c r="B77" s="16">
        <f t="shared" si="8"/>
      </c>
      <c r="C77" s="17">
        <f aca="true" t="shared" si="9" ref="C77:C140">IF(B77="","",G76)</f>
      </c>
      <c r="D77" s="17">
        <f aca="true" t="shared" si="10" ref="D77:D140">IF(B77="","",F77-E77)</f>
      </c>
      <c r="E77" s="17">
        <f t="shared" si="6"/>
      </c>
      <c r="F77" s="17">
        <f t="shared" si="7"/>
      </c>
      <c r="G77" s="17">
        <f aca="true" t="shared" si="11" ref="G77:G140">IF(B77="","",C77-D77)</f>
      </c>
    </row>
    <row r="78" spans="2:7" ht="14.25">
      <c r="B78" s="16">
        <f t="shared" si="8"/>
      </c>
      <c r="C78" s="17">
        <f t="shared" si="9"/>
      </c>
      <c r="D78" s="17">
        <f t="shared" si="10"/>
      </c>
      <c r="E78" s="17">
        <f t="shared" si="6"/>
      </c>
      <c r="F78" s="17">
        <f t="shared" si="7"/>
      </c>
      <c r="G78" s="17">
        <f t="shared" si="11"/>
      </c>
    </row>
    <row r="79" spans="2:7" ht="14.25">
      <c r="B79" s="16">
        <f t="shared" si="8"/>
      </c>
      <c r="C79" s="17">
        <f t="shared" si="9"/>
      </c>
      <c r="D79" s="17">
        <f t="shared" si="10"/>
      </c>
      <c r="E79" s="17">
        <f t="shared" si="6"/>
      </c>
      <c r="F79" s="17">
        <f t="shared" si="7"/>
      </c>
      <c r="G79" s="17">
        <f t="shared" si="11"/>
      </c>
    </row>
    <row r="80" spans="2:7" ht="14.25">
      <c r="B80" s="16">
        <f t="shared" si="8"/>
      </c>
      <c r="C80" s="17">
        <f t="shared" si="9"/>
      </c>
      <c r="D80" s="17">
        <f t="shared" si="10"/>
      </c>
      <c r="E80" s="17">
        <f t="shared" si="6"/>
      </c>
      <c r="F80" s="17">
        <f t="shared" si="7"/>
      </c>
      <c r="G80" s="17">
        <f t="shared" si="11"/>
      </c>
    </row>
    <row r="81" spans="2:7" ht="14.25">
      <c r="B81" s="16">
        <f t="shared" si="8"/>
      </c>
      <c r="C81" s="17">
        <f t="shared" si="9"/>
      </c>
      <c r="D81" s="17">
        <f t="shared" si="10"/>
      </c>
      <c r="E81" s="17">
        <f t="shared" si="6"/>
      </c>
      <c r="F81" s="17">
        <f t="shared" si="7"/>
      </c>
      <c r="G81" s="17">
        <f t="shared" si="11"/>
      </c>
    </row>
    <row r="82" spans="2:7" ht="14.25">
      <c r="B82" s="16">
        <f t="shared" si="8"/>
      </c>
      <c r="C82" s="17">
        <f t="shared" si="9"/>
      </c>
      <c r="D82" s="17">
        <f t="shared" si="10"/>
      </c>
      <c r="E82" s="17">
        <f t="shared" si="6"/>
      </c>
      <c r="F82" s="17">
        <f t="shared" si="7"/>
      </c>
      <c r="G82" s="17">
        <f t="shared" si="11"/>
      </c>
    </row>
    <row r="83" spans="2:7" ht="14.25">
      <c r="B83" s="16">
        <f t="shared" si="8"/>
      </c>
      <c r="C83" s="17">
        <f t="shared" si="9"/>
      </c>
      <c r="D83" s="17">
        <f t="shared" si="10"/>
      </c>
      <c r="E83" s="17">
        <f t="shared" si="6"/>
      </c>
      <c r="F83" s="17">
        <f t="shared" si="7"/>
      </c>
      <c r="G83" s="17">
        <f t="shared" si="11"/>
      </c>
    </row>
    <row r="84" spans="2:7" ht="14.25">
      <c r="B84" s="16">
        <f t="shared" si="8"/>
      </c>
      <c r="C84" s="17">
        <f t="shared" si="9"/>
      </c>
      <c r="D84" s="17">
        <f t="shared" si="10"/>
      </c>
      <c r="E84" s="17">
        <f t="shared" si="6"/>
      </c>
      <c r="F84" s="17">
        <f t="shared" si="7"/>
      </c>
      <c r="G84" s="17">
        <f t="shared" si="11"/>
      </c>
    </row>
    <row r="85" spans="2:7" ht="14.25">
      <c r="B85" s="16">
        <f t="shared" si="8"/>
      </c>
      <c r="C85" s="17">
        <f t="shared" si="9"/>
      </c>
      <c r="D85" s="17">
        <f t="shared" si="10"/>
      </c>
      <c r="E85" s="17">
        <f t="shared" si="6"/>
      </c>
      <c r="F85" s="17">
        <f t="shared" si="7"/>
      </c>
      <c r="G85" s="17">
        <f t="shared" si="11"/>
      </c>
    </row>
    <row r="86" spans="2:7" ht="14.25">
      <c r="B86" s="16">
        <f t="shared" si="8"/>
      </c>
      <c r="C86" s="17">
        <f t="shared" si="9"/>
      </c>
      <c r="D86" s="17">
        <f t="shared" si="10"/>
      </c>
      <c r="E86" s="17">
        <f t="shared" si="6"/>
      </c>
      <c r="F86" s="17">
        <f t="shared" si="7"/>
      </c>
      <c r="G86" s="17">
        <f t="shared" si="11"/>
      </c>
    </row>
    <row r="87" spans="2:7" ht="14.25">
      <c r="B87" s="16">
        <f t="shared" si="8"/>
      </c>
      <c r="C87" s="17">
        <f t="shared" si="9"/>
      </c>
      <c r="D87" s="17">
        <f t="shared" si="10"/>
      </c>
      <c r="E87" s="17">
        <f t="shared" si="6"/>
      </c>
      <c r="F87" s="17">
        <f t="shared" si="7"/>
      </c>
      <c r="G87" s="17">
        <f t="shared" si="11"/>
      </c>
    </row>
    <row r="88" spans="2:7" ht="14.25">
      <c r="B88" s="16">
        <f t="shared" si="8"/>
      </c>
      <c r="C88" s="17">
        <f t="shared" si="9"/>
      </c>
      <c r="D88" s="17">
        <f t="shared" si="10"/>
      </c>
      <c r="E88" s="17">
        <f t="shared" si="6"/>
      </c>
      <c r="F88" s="17">
        <f t="shared" si="7"/>
      </c>
      <c r="G88" s="17">
        <f t="shared" si="11"/>
      </c>
    </row>
    <row r="89" spans="2:7" ht="14.25">
      <c r="B89" s="16">
        <f t="shared" si="8"/>
      </c>
      <c r="C89" s="17">
        <f t="shared" si="9"/>
      </c>
      <c r="D89" s="17">
        <f t="shared" si="10"/>
      </c>
      <c r="E89" s="17">
        <f t="shared" si="6"/>
      </c>
      <c r="F89" s="17">
        <f t="shared" si="7"/>
      </c>
      <c r="G89" s="17">
        <f t="shared" si="11"/>
      </c>
    </row>
    <row r="90" spans="2:7" ht="14.25">
      <c r="B90" s="16">
        <f t="shared" si="8"/>
      </c>
      <c r="C90" s="17">
        <f t="shared" si="9"/>
      </c>
      <c r="D90" s="17">
        <f t="shared" si="10"/>
      </c>
      <c r="E90" s="17">
        <f t="shared" si="6"/>
      </c>
      <c r="F90" s="17">
        <f t="shared" si="7"/>
      </c>
      <c r="G90" s="17">
        <f t="shared" si="11"/>
      </c>
    </row>
    <row r="91" spans="2:7" ht="14.25">
      <c r="B91" s="16">
        <f t="shared" si="8"/>
      </c>
      <c r="C91" s="17">
        <f t="shared" si="9"/>
      </c>
      <c r="D91" s="17">
        <f t="shared" si="10"/>
      </c>
      <c r="E91" s="17">
        <f t="shared" si="6"/>
      </c>
      <c r="F91" s="17">
        <f t="shared" si="7"/>
      </c>
      <c r="G91" s="17">
        <f t="shared" si="11"/>
      </c>
    </row>
    <row r="92" spans="2:7" ht="14.25">
      <c r="B92" s="16">
        <f t="shared" si="8"/>
      </c>
      <c r="C92" s="17">
        <f t="shared" si="9"/>
      </c>
      <c r="D92" s="17">
        <f t="shared" si="10"/>
      </c>
      <c r="E92" s="17">
        <f t="shared" si="6"/>
      </c>
      <c r="F92" s="17">
        <f t="shared" si="7"/>
      </c>
      <c r="G92" s="17">
        <f t="shared" si="11"/>
      </c>
    </row>
    <row r="93" spans="2:7" ht="14.25">
      <c r="B93" s="16">
        <f t="shared" si="8"/>
      </c>
      <c r="C93" s="17">
        <f t="shared" si="9"/>
      </c>
      <c r="D93" s="17">
        <f t="shared" si="10"/>
      </c>
      <c r="E93" s="17">
        <f t="shared" si="6"/>
      </c>
      <c r="F93" s="17">
        <f t="shared" si="7"/>
      </c>
      <c r="G93" s="17">
        <f t="shared" si="11"/>
      </c>
    </row>
    <row r="94" spans="2:7" ht="14.25">
      <c r="B94" s="16">
        <f t="shared" si="8"/>
      </c>
      <c r="C94" s="17">
        <f t="shared" si="9"/>
      </c>
      <c r="D94" s="17">
        <f t="shared" si="10"/>
      </c>
      <c r="E94" s="17">
        <f t="shared" si="6"/>
      </c>
      <c r="F94" s="17">
        <f t="shared" si="7"/>
      </c>
      <c r="G94" s="17">
        <f t="shared" si="11"/>
      </c>
    </row>
    <row r="95" spans="2:7" ht="14.25">
      <c r="B95" s="16">
        <f t="shared" si="8"/>
      </c>
      <c r="C95" s="17">
        <f t="shared" si="9"/>
      </c>
      <c r="D95" s="17">
        <f t="shared" si="10"/>
      </c>
      <c r="E95" s="17">
        <f t="shared" si="6"/>
      </c>
      <c r="F95" s="17">
        <f t="shared" si="7"/>
      </c>
      <c r="G95" s="17">
        <f t="shared" si="11"/>
      </c>
    </row>
    <row r="96" spans="2:7" ht="14.25">
      <c r="B96" s="16">
        <f t="shared" si="8"/>
      </c>
      <c r="C96" s="17">
        <f t="shared" si="9"/>
      </c>
      <c r="D96" s="17">
        <f t="shared" si="10"/>
      </c>
      <c r="E96" s="17">
        <f t="shared" si="6"/>
      </c>
      <c r="F96" s="17">
        <f t="shared" si="7"/>
      </c>
      <c r="G96" s="17">
        <f t="shared" si="11"/>
      </c>
    </row>
    <row r="97" spans="2:7" ht="14.25">
      <c r="B97" s="16">
        <f t="shared" si="8"/>
      </c>
      <c r="C97" s="17">
        <f t="shared" si="9"/>
      </c>
      <c r="D97" s="17">
        <f t="shared" si="10"/>
      </c>
      <c r="E97" s="17">
        <f t="shared" si="6"/>
      </c>
      <c r="F97" s="17">
        <f t="shared" si="7"/>
      </c>
      <c r="G97" s="17">
        <f t="shared" si="11"/>
      </c>
    </row>
    <row r="98" spans="2:7" ht="14.25">
      <c r="B98" s="16">
        <f t="shared" si="8"/>
      </c>
      <c r="C98" s="17">
        <f t="shared" si="9"/>
      </c>
      <c r="D98" s="17">
        <f t="shared" si="10"/>
      </c>
      <c r="E98" s="17">
        <f t="shared" si="6"/>
      </c>
      <c r="F98" s="17">
        <f t="shared" si="7"/>
      </c>
      <c r="G98" s="17">
        <f t="shared" si="11"/>
      </c>
    </row>
    <row r="99" spans="2:7" ht="14.25">
      <c r="B99" s="16">
        <f t="shared" si="8"/>
      </c>
      <c r="C99" s="17">
        <f t="shared" si="9"/>
      </c>
      <c r="D99" s="17">
        <f t="shared" si="10"/>
      </c>
      <c r="E99" s="17">
        <f t="shared" si="6"/>
      </c>
      <c r="F99" s="17">
        <f t="shared" si="7"/>
      </c>
      <c r="G99" s="17">
        <f t="shared" si="11"/>
      </c>
    </row>
    <row r="100" spans="2:7" ht="14.25">
      <c r="B100" s="16">
        <f t="shared" si="8"/>
      </c>
      <c r="C100" s="17">
        <f t="shared" si="9"/>
      </c>
      <c r="D100" s="17">
        <f t="shared" si="10"/>
      </c>
      <c r="E100" s="17">
        <f t="shared" si="6"/>
      </c>
      <c r="F100" s="17">
        <f t="shared" si="7"/>
      </c>
      <c r="G100" s="17">
        <f t="shared" si="11"/>
      </c>
    </row>
    <row r="101" spans="2:7" ht="14.25">
      <c r="B101" s="16">
        <f t="shared" si="8"/>
      </c>
      <c r="C101" s="17">
        <f t="shared" si="9"/>
      </c>
      <c r="D101" s="17">
        <f t="shared" si="10"/>
      </c>
      <c r="E101" s="17">
        <f t="shared" si="6"/>
      </c>
      <c r="F101" s="17">
        <f t="shared" si="7"/>
      </c>
      <c r="G101" s="17">
        <f t="shared" si="11"/>
      </c>
    </row>
    <row r="102" spans="2:7" ht="14.25">
      <c r="B102" s="16">
        <f t="shared" si="8"/>
      </c>
      <c r="C102" s="17">
        <f t="shared" si="9"/>
      </c>
      <c r="D102" s="17">
        <f t="shared" si="10"/>
      </c>
      <c r="E102" s="17">
        <f t="shared" si="6"/>
      </c>
      <c r="F102" s="17">
        <f t="shared" si="7"/>
      </c>
      <c r="G102" s="17">
        <f t="shared" si="11"/>
      </c>
    </row>
    <row r="103" spans="2:7" ht="14.25">
      <c r="B103" s="16">
        <f t="shared" si="8"/>
      </c>
      <c r="C103" s="17">
        <f t="shared" si="9"/>
      </c>
      <c r="D103" s="17">
        <f t="shared" si="10"/>
      </c>
      <c r="E103" s="17">
        <f t="shared" si="6"/>
      </c>
      <c r="F103" s="17">
        <f t="shared" si="7"/>
      </c>
      <c r="G103" s="17">
        <f t="shared" si="11"/>
      </c>
    </row>
    <row r="104" spans="2:7" ht="14.25">
      <c r="B104" s="16">
        <f t="shared" si="8"/>
      </c>
      <c r="C104" s="17">
        <f t="shared" si="9"/>
      </c>
      <c r="D104" s="17">
        <f t="shared" si="10"/>
      </c>
      <c r="E104" s="17">
        <f t="shared" si="6"/>
      </c>
      <c r="F104" s="17">
        <f t="shared" si="7"/>
      </c>
      <c r="G104" s="17">
        <f t="shared" si="11"/>
      </c>
    </row>
    <row r="105" spans="2:7" ht="14.25">
      <c r="B105" s="16">
        <f t="shared" si="8"/>
      </c>
      <c r="C105" s="17">
        <f t="shared" si="9"/>
      </c>
      <c r="D105" s="17">
        <f t="shared" si="10"/>
      </c>
      <c r="E105" s="17">
        <f t="shared" si="6"/>
      </c>
      <c r="F105" s="17">
        <f t="shared" si="7"/>
      </c>
      <c r="G105" s="17">
        <f t="shared" si="11"/>
      </c>
    </row>
    <row r="106" spans="2:7" ht="14.25">
      <c r="B106" s="16">
        <f t="shared" si="8"/>
      </c>
      <c r="C106" s="17">
        <f t="shared" si="9"/>
      </c>
      <c r="D106" s="17">
        <f t="shared" si="10"/>
      </c>
      <c r="E106" s="17">
        <f t="shared" si="6"/>
      </c>
      <c r="F106" s="17">
        <f t="shared" si="7"/>
      </c>
      <c r="G106" s="17">
        <f t="shared" si="11"/>
      </c>
    </row>
    <row r="107" spans="2:7" ht="14.25">
      <c r="B107" s="16">
        <f t="shared" si="8"/>
      </c>
      <c r="C107" s="17">
        <f t="shared" si="9"/>
      </c>
      <c r="D107" s="17">
        <f t="shared" si="10"/>
      </c>
      <c r="E107" s="17">
        <f t="shared" si="6"/>
      </c>
      <c r="F107" s="17">
        <f t="shared" si="7"/>
      </c>
      <c r="G107" s="17">
        <f t="shared" si="11"/>
      </c>
    </row>
    <row r="108" spans="2:7" ht="14.25">
      <c r="B108" s="16">
        <f t="shared" si="8"/>
      </c>
      <c r="C108" s="17">
        <f t="shared" si="9"/>
      </c>
      <c r="D108" s="17">
        <f t="shared" si="10"/>
      </c>
      <c r="E108" s="17">
        <f t="shared" si="6"/>
      </c>
      <c r="F108" s="17">
        <f t="shared" si="7"/>
      </c>
      <c r="G108" s="17">
        <f t="shared" si="11"/>
      </c>
    </row>
    <row r="109" spans="2:7" ht="14.25">
      <c r="B109" s="16">
        <f t="shared" si="8"/>
      </c>
      <c r="C109" s="17">
        <f t="shared" si="9"/>
      </c>
      <c r="D109" s="17">
        <f t="shared" si="10"/>
      </c>
      <c r="E109" s="17">
        <f t="shared" si="6"/>
      </c>
      <c r="F109" s="17">
        <f t="shared" si="7"/>
      </c>
      <c r="G109" s="17">
        <f t="shared" si="11"/>
      </c>
    </row>
    <row r="110" spans="2:7" ht="14.25">
      <c r="B110" s="16">
        <f t="shared" si="8"/>
      </c>
      <c r="C110" s="17">
        <f t="shared" si="9"/>
      </c>
      <c r="D110" s="17">
        <f t="shared" si="10"/>
      </c>
      <c r="E110" s="17">
        <f t="shared" si="6"/>
      </c>
      <c r="F110" s="17">
        <f t="shared" si="7"/>
      </c>
      <c r="G110" s="17">
        <f t="shared" si="11"/>
      </c>
    </row>
    <row r="111" spans="2:7" ht="14.25">
      <c r="B111" s="16">
        <f t="shared" si="8"/>
      </c>
      <c r="C111" s="17">
        <f t="shared" si="9"/>
      </c>
      <c r="D111" s="17">
        <f t="shared" si="10"/>
      </c>
      <c r="E111" s="17">
        <f t="shared" si="6"/>
      </c>
      <c r="F111" s="17">
        <f t="shared" si="7"/>
      </c>
      <c r="G111" s="17">
        <f t="shared" si="11"/>
      </c>
    </row>
    <row r="112" spans="2:7" ht="14.25">
      <c r="B112" s="16">
        <f t="shared" si="8"/>
      </c>
      <c r="C112" s="17">
        <f t="shared" si="9"/>
      </c>
      <c r="D112" s="17">
        <f t="shared" si="10"/>
      </c>
      <c r="E112" s="17">
        <f t="shared" si="6"/>
      </c>
      <c r="F112" s="17">
        <f t="shared" si="7"/>
      </c>
      <c r="G112" s="17">
        <f t="shared" si="11"/>
      </c>
    </row>
    <row r="113" spans="2:7" ht="14.25">
      <c r="B113" s="16">
        <f t="shared" si="8"/>
      </c>
      <c r="C113" s="17">
        <f t="shared" si="9"/>
      </c>
      <c r="D113" s="17">
        <f t="shared" si="10"/>
      </c>
      <c r="E113" s="17">
        <f t="shared" si="6"/>
      </c>
      <c r="F113" s="17">
        <f t="shared" si="7"/>
      </c>
      <c r="G113" s="17">
        <f t="shared" si="11"/>
      </c>
    </row>
    <row r="114" spans="2:7" ht="14.25">
      <c r="B114" s="16">
        <f t="shared" si="8"/>
      </c>
      <c r="C114" s="17">
        <f t="shared" si="9"/>
      </c>
      <c r="D114" s="17">
        <f t="shared" si="10"/>
      </c>
      <c r="E114" s="17">
        <f t="shared" si="6"/>
      </c>
      <c r="F114" s="17">
        <f t="shared" si="7"/>
      </c>
      <c r="G114" s="17">
        <f t="shared" si="11"/>
      </c>
    </row>
    <row r="115" spans="2:7" ht="14.25">
      <c r="B115" s="16">
        <f t="shared" si="8"/>
      </c>
      <c r="C115" s="17">
        <f t="shared" si="9"/>
      </c>
      <c r="D115" s="17">
        <f t="shared" si="10"/>
      </c>
      <c r="E115" s="17">
        <f t="shared" si="6"/>
      </c>
      <c r="F115" s="17">
        <f t="shared" si="7"/>
      </c>
      <c r="G115" s="17">
        <f t="shared" si="11"/>
      </c>
    </row>
    <row r="116" spans="2:7" ht="14.25">
      <c r="B116" s="16">
        <f t="shared" si="8"/>
      </c>
      <c r="C116" s="17">
        <f t="shared" si="9"/>
      </c>
      <c r="D116" s="17">
        <f t="shared" si="10"/>
      </c>
      <c r="E116" s="17">
        <f t="shared" si="6"/>
      </c>
      <c r="F116" s="17">
        <f t="shared" si="7"/>
      </c>
      <c r="G116" s="17">
        <f t="shared" si="11"/>
      </c>
    </row>
    <row r="117" spans="2:7" ht="14.25">
      <c r="B117" s="16">
        <f t="shared" si="8"/>
      </c>
      <c r="C117" s="17">
        <f t="shared" si="9"/>
      </c>
      <c r="D117" s="17">
        <f t="shared" si="10"/>
      </c>
      <c r="E117" s="17">
        <f t="shared" si="6"/>
      </c>
      <c r="F117" s="17">
        <f t="shared" si="7"/>
      </c>
      <c r="G117" s="17">
        <f t="shared" si="11"/>
      </c>
    </row>
    <row r="118" spans="2:7" ht="14.25">
      <c r="B118" s="16">
        <f t="shared" si="8"/>
      </c>
      <c r="C118" s="17">
        <f t="shared" si="9"/>
      </c>
      <c r="D118" s="17">
        <f t="shared" si="10"/>
      </c>
      <c r="E118" s="17">
        <f t="shared" si="6"/>
      </c>
      <c r="F118" s="17">
        <f t="shared" si="7"/>
      </c>
      <c r="G118" s="17">
        <f t="shared" si="11"/>
      </c>
    </row>
    <row r="119" spans="2:7" ht="14.25">
      <c r="B119" s="16">
        <f t="shared" si="8"/>
      </c>
      <c r="C119" s="17">
        <f t="shared" si="9"/>
      </c>
      <c r="D119" s="17">
        <f t="shared" si="10"/>
      </c>
      <c r="E119" s="17">
        <f t="shared" si="6"/>
      </c>
      <c r="F119" s="17">
        <f t="shared" si="7"/>
      </c>
      <c r="G119" s="17">
        <f t="shared" si="11"/>
      </c>
    </row>
    <row r="120" spans="2:7" ht="14.25">
      <c r="B120" s="16">
        <f t="shared" si="8"/>
      </c>
      <c r="C120" s="17">
        <f t="shared" si="9"/>
      </c>
      <c r="D120" s="17">
        <f t="shared" si="10"/>
      </c>
      <c r="E120" s="17">
        <f t="shared" si="6"/>
      </c>
      <c r="F120" s="17">
        <f t="shared" si="7"/>
      </c>
      <c r="G120" s="17">
        <f t="shared" si="11"/>
      </c>
    </row>
    <row r="121" spans="2:7" ht="14.25">
      <c r="B121" s="16">
        <f t="shared" si="8"/>
      </c>
      <c r="C121" s="17">
        <f t="shared" si="9"/>
      </c>
      <c r="D121" s="17">
        <f t="shared" si="10"/>
      </c>
      <c r="E121" s="17">
        <f t="shared" si="6"/>
      </c>
      <c r="F121" s="17">
        <f t="shared" si="7"/>
      </c>
      <c r="G121" s="17">
        <f t="shared" si="11"/>
      </c>
    </row>
    <row r="122" spans="2:7" ht="14.25">
      <c r="B122" s="16">
        <f t="shared" si="8"/>
      </c>
      <c r="C122" s="17">
        <f t="shared" si="9"/>
      </c>
      <c r="D122" s="17">
        <f t="shared" si="10"/>
      </c>
      <c r="E122" s="17">
        <f t="shared" si="6"/>
      </c>
      <c r="F122" s="17">
        <f t="shared" si="7"/>
      </c>
      <c r="G122" s="17">
        <f t="shared" si="11"/>
      </c>
    </row>
    <row r="123" spans="2:7" ht="14.25">
      <c r="B123" s="16">
        <f t="shared" si="8"/>
      </c>
      <c r="C123" s="17">
        <f t="shared" si="9"/>
      </c>
      <c r="D123" s="17">
        <f t="shared" si="10"/>
      </c>
      <c r="E123" s="17">
        <f t="shared" si="6"/>
      </c>
      <c r="F123" s="17">
        <f t="shared" si="7"/>
      </c>
      <c r="G123" s="17">
        <f t="shared" si="11"/>
      </c>
    </row>
    <row r="124" spans="2:7" ht="14.25">
      <c r="B124" s="16">
        <f t="shared" si="8"/>
      </c>
      <c r="C124" s="17">
        <f t="shared" si="9"/>
      </c>
      <c r="D124" s="17">
        <f t="shared" si="10"/>
      </c>
      <c r="E124" s="17">
        <f t="shared" si="6"/>
      </c>
      <c r="F124" s="17">
        <f t="shared" si="7"/>
      </c>
      <c r="G124" s="17">
        <f t="shared" si="11"/>
      </c>
    </row>
    <row r="125" spans="2:7" ht="14.25">
      <c r="B125" s="16">
        <f t="shared" si="8"/>
      </c>
      <c r="C125" s="17">
        <f t="shared" si="9"/>
      </c>
      <c r="D125" s="17">
        <f t="shared" si="10"/>
      </c>
      <c r="E125" s="17">
        <f t="shared" si="6"/>
      </c>
      <c r="F125" s="17">
        <f t="shared" si="7"/>
      </c>
      <c r="G125" s="17">
        <f t="shared" si="11"/>
      </c>
    </row>
    <row r="126" spans="2:7" ht="14.25">
      <c r="B126" s="16">
        <f t="shared" si="8"/>
      </c>
      <c r="C126" s="17">
        <f t="shared" si="9"/>
      </c>
      <c r="D126" s="17">
        <f t="shared" si="10"/>
      </c>
      <c r="E126" s="17">
        <f t="shared" si="6"/>
      </c>
      <c r="F126" s="17">
        <f t="shared" si="7"/>
      </c>
      <c r="G126" s="17">
        <f t="shared" si="11"/>
      </c>
    </row>
    <row r="127" spans="2:7" ht="14.25">
      <c r="B127" s="16">
        <f t="shared" si="8"/>
      </c>
      <c r="C127" s="17">
        <f t="shared" si="9"/>
      </c>
      <c r="D127" s="17">
        <f t="shared" si="10"/>
      </c>
      <c r="E127" s="17">
        <f t="shared" si="6"/>
      </c>
      <c r="F127" s="17">
        <f t="shared" si="7"/>
      </c>
      <c r="G127" s="17">
        <f t="shared" si="11"/>
      </c>
    </row>
    <row r="128" spans="2:7" ht="14.25">
      <c r="B128" s="16">
        <f t="shared" si="8"/>
      </c>
      <c r="C128" s="17">
        <f t="shared" si="9"/>
      </c>
      <c r="D128" s="17">
        <f t="shared" si="10"/>
      </c>
      <c r="E128" s="17">
        <f t="shared" si="6"/>
      </c>
      <c r="F128" s="17">
        <f t="shared" si="7"/>
      </c>
      <c r="G128" s="17">
        <f t="shared" si="11"/>
      </c>
    </row>
    <row r="129" spans="2:7" ht="14.25">
      <c r="B129" s="16">
        <f t="shared" si="8"/>
      </c>
      <c r="C129" s="17">
        <f t="shared" si="9"/>
      </c>
      <c r="D129" s="17">
        <f t="shared" si="10"/>
      </c>
      <c r="E129" s="17">
        <f t="shared" si="6"/>
      </c>
      <c r="F129" s="17">
        <f t="shared" si="7"/>
      </c>
      <c r="G129" s="17">
        <f t="shared" si="11"/>
      </c>
    </row>
    <row r="130" spans="2:7" ht="14.25">
      <c r="B130" s="16">
        <f t="shared" si="8"/>
      </c>
      <c r="C130" s="17">
        <f t="shared" si="9"/>
      </c>
      <c r="D130" s="17">
        <f t="shared" si="10"/>
      </c>
      <c r="E130" s="17">
        <f t="shared" si="6"/>
      </c>
      <c r="F130" s="17">
        <f t="shared" si="7"/>
      </c>
      <c r="G130" s="17">
        <f t="shared" si="11"/>
      </c>
    </row>
    <row r="131" spans="2:7" ht="14.25">
      <c r="B131" s="16">
        <f t="shared" si="8"/>
      </c>
      <c r="C131" s="17">
        <f t="shared" si="9"/>
      </c>
      <c r="D131" s="17">
        <f t="shared" si="10"/>
      </c>
      <c r="E131" s="17">
        <f t="shared" si="6"/>
      </c>
      <c r="F131" s="17">
        <f t="shared" si="7"/>
      </c>
      <c r="G131" s="17">
        <f t="shared" si="11"/>
      </c>
    </row>
    <row r="132" spans="2:7" ht="14.25">
      <c r="B132" s="16">
        <f t="shared" si="8"/>
      </c>
      <c r="C132" s="17">
        <f t="shared" si="9"/>
      </c>
      <c r="D132" s="17">
        <f t="shared" si="10"/>
      </c>
      <c r="E132" s="17">
        <f t="shared" si="6"/>
      </c>
      <c r="F132" s="17">
        <f t="shared" si="7"/>
      </c>
      <c r="G132" s="17">
        <f t="shared" si="11"/>
      </c>
    </row>
    <row r="133" spans="2:7" ht="14.25">
      <c r="B133" s="16">
        <f t="shared" si="8"/>
      </c>
      <c r="C133" s="17">
        <f t="shared" si="9"/>
      </c>
      <c r="D133" s="17">
        <f t="shared" si="10"/>
      </c>
      <c r="E133" s="17">
        <f t="shared" si="6"/>
      </c>
      <c r="F133" s="17">
        <f t="shared" si="7"/>
      </c>
      <c r="G133" s="17">
        <f t="shared" si="11"/>
      </c>
    </row>
    <row r="134" spans="2:7" ht="14.25">
      <c r="B134" s="16">
        <f t="shared" si="8"/>
      </c>
      <c r="C134" s="17">
        <f t="shared" si="9"/>
      </c>
      <c r="D134" s="17">
        <f t="shared" si="10"/>
      </c>
      <c r="E134" s="17">
        <f t="shared" si="6"/>
      </c>
      <c r="F134" s="17">
        <f t="shared" si="7"/>
      </c>
      <c r="G134" s="17">
        <f t="shared" si="11"/>
      </c>
    </row>
    <row r="135" spans="2:7" ht="14.25">
      <c r="B135" s="16">
        <f t="shared" si="8"/>
      </c>
      <c r="C135" s="17">
        <f t="shared" si="9"/>
      </c>
      <c r="D135" s="17">
        <f t="shared" si="10"/>
      </c>
      <c r="E135" s="17">
        <f t="shared" si="6"/>
      </c>
      <c r="F135" s="17">
        <f t="shared" si="7"/>
      </c>
      <c r="G135" s="17">
        <f t="shared" si="11"/>
      </c>
    </row>
    <row r="136" spans="2:7" ht="14.25">
      <c r="B136" s="16">
        <f t="shared" si="8"/>
      </c>
      <c r="C136" s="17">
        <f t="shared" si="9"/>
      </c>
      <c r="D136" s="17">
        <f t="shared" si="10"/>
      </c>
      <c r="E136" s="17">
        <f t="shared" si="6"/>
      </c>
      <c r="F136" s="17">
        <f t="shared" si="7"/>
      </c>
      <c r="G136" s="17">
        <f t="shared" si="11"/>
      </c>
    </row>
    <row r="137" spans="2:7" ht="14.25">
      <c r="B137" s="16">
        <f t="shared" si="8"/>
      </c>
      <c r="C137" s="17">
        <f t="shared" si="9"/>
      </c>
      <c r="D137" s="17">
        <f t="shared" si="10"/>
      </c>
      <c r="E137" s="17">
        <f aca="true" t="shared" si="12" ref="E137:E200">IF(B137="","",C137*Vextir/12)</f>
      </c>
      <c r="F137" s="17">
        <f aca="true" t="shared" si="13" ref="F137:F200">IF(B137="","",Greiðsla)</f>
      </c>
      <c r="G137" s="17">
        <f t="shared" si="11"/>
      </c>
    </row>
    <row r="138" spans="2:7" ht="14.25">
      <c r="B138" s="16">
        <f aca="true" t="shared" si="14" ref="B138:B201">IF(OR(B137="",B137=Fj.afborgana),"",B137+1)</f>
      </c>
      <c r="C138" s="17">
        <f t="shared" si="9"/>
      </c>
      <c r="D138" s="17">
        <f t="shared" si="10"/>
      </c>
      <c r="E138" s="17">
        <f t="shared" si="12"/>
      </c>
      <c r="F138" s="17">
        <f t="shared" si="13"/>
      </c>
      <c r="G138" s="17">
        <f t="shared" si="11"/>
      </c>
    </row>
    <row r="139" spans="2:7" ht="14.25">
      <c r="B139" s="16">
        <f t="shared" si="14"/>
      </c>
      <c r="C139" s="17">
        <f t="shared" si="9"/>
      </c>
      <c r="D139" s="17">
        <f t="shared" si="10"/>
      </c>
      <c r="E139" s="17">
        <f t="shared" si="12"/>
      </c>
      <c r="F139" s="17">
        <f t="shared" si="13"/>
      </c>
      <c r="G139" s="17">
        <f t="shared" si="11"/>
      </c>
    </row>
    <row r="140" spans="2:7" ht="14.25">
      <c r="B140" s="16">
        <f t="shared" si="14"/>
      </c>
      <c r="C140" s="17">
        <f t="shared" si="9"/>
      </c>
      <c r="D140" s="17">
        <f t="shared" si="10"/>
      </c>
      <c r="E140" s="17">
        <f t="shared" si="12"/>
      </c>
      <c r="F140" s="17">
        <f t="shared" si="13"/>
      </c>
      <c r="G140" s="17">
        <f t="shared" si="11"/>
      </c>
    </row>
    <row r="141" spans="2:7" ht="14.25">
      <c r="B141" s="16">
        <f t="shared" si="14"/>
      </c>
      <c r="C141" s="17">
        <f aca="true" t="shared" si="15" ref="C141:C204">IF(B141="","",G140)</f>
      </c>
      <c r="D141" s="17">
        <f aca="true" t="shared" si="16" ref="D141:D204">IF(B141="","",F141-E141)</f>
      </c>
      <c r="E141" s="17">
        <f t="shared" si="12"/>
      </c>
      <c r="F141" s="17">
        <f t="shared" si="13"/>
      </c>
      <c r="G141" s="17">
        <f aca="true" t="shared" si="17" ref="G141:G204">IF(B141="","",C141-D141)</f>
      </c>
    </row>
    <row r="142" spans="2:7" ht="14.25">
      <c r="B142" s="16">
        <f t="shared" si="14"/>
      </c>
      <c r="C142" s="17">
        <f t="shared" si="15"/>
      </c>
      <c r="D142" s="17">
        <f t="shared" si="16"/>
      </c>
      <c r="E142" s="17">
        <f t="shared" si="12"/>
      </c>
      <c r="F142" s="17">
        <f t="shared" si="13"/>
      </c>
      <c r="G142" s="17">
        <f t="shared" si="17"/>
      </c>
    </row>
    <row r="143" spans="2:7" ht="14.25">
      <c r="B143" s="16">
        <f t="shared" si="14"/>
      </c>
      <c r="C143" s="17">
        <f t="shared" si="15"/>
      </c>
      <c r="D143" s="17">
        <f t="shared" si="16"/>
      </c>
      <c r="E143" s="17">
        <f t="shared" si="12"/>
      </c>
      <c r="F143" s="17">
        <f t="shared" si="13"/>
      </c>
      <c r="G143" s="17">
        <f t="shared" si="17"/>
      </c>
    </row>
    <row r="144" spans="2:7" ht="14.25">
      <c r="B144" s="16">
        <f t="shared" si="14"/>
      </c>
      <c r="C144" s="17">
        <f t="shared" si="15"/>
      </c>
      <c r="D144" s="17">
        <f t="shared" si="16"/>
      </c>
      <c r="E144" s="17">
        <f t="shared" si="12"/>
      </c>
      <c r="F144" s="17">
        <f t="shared" si="13"/>
      </c>
      <c r="G144" s="17">
        <f t="shared" si="17"/>
      </c>
    </row>
    <row r="145" spans="2:7" ht="14.25">
      <c r="B145" s="16">
        <f t="shared" si="14"/>
      </c>
      <c r="C145" s="17">
        <f t="shared" si="15"/>
      </c>
      <c r="D145" s="17">
        <f t="shared" si="16"/>
      </c>
      <c r="E145" s="17">
        <f t="shared" si="12"/>
      </c>
      <c r="F145" s="17">
        <f t="shared" si="13"/>
      </c>
      <c r="G145" s="17">
        <f t="shared" si="17"/>
      </c>
    </row>
    <row r="146" spans="2:7" ht="14.25">
      <c r="B146" s="16">
        <f t="shared" si="14"/>
      </c>
      <c r="C146" s="17">
        <f t="shared" si="15"/>
      </c>
      <c r="D146" s="17">
        <f t="shared" si="16"/>
      </c>
      <c r="E146" s="17">
        <f t="shared" si="12"/>
      </c>
      <c r="F146" s="17">
        <f t="shared" si="13"/>
      </c>
      <c r="G146" s="17">
        <f t="shared" si="17"/>
      </c>
    </row>
    <row r="147" spans="2:7" ht="14.25">
      <c r="B147" s="16">
        <f t="shared" si="14"/>
      </c>
      <c r="C147" s="17">
        <f t="shared" si="15"/>
      </c>
      <c r="D147" s="17">
        <f t="shared" si="16"/>
      </c>
      <c r="E147" s="17">
        <f t="shared" si="12"/>
      </c>
      <c r="F147" s="17">
        <f t="shared" si="13"/>
      </c>
      <c r="G147" s="17">
        <f t="shared" si="17"/>
      </c>
    </row>
    <row r="148" spans="2:7" ht="14.25">
      <c r="B148" s="16">
        <f t="shared" si="14"/>
      </c>
      <c r="C148" s="17">
        <f t="shared" si="15"/>
      </c>
      <c r="D148" s="17">
        <f t="shared" si="16"/>
      </c>
      <c r="E148" s="17">
        <f t="shared" si="12"/>
      </c>
      <c r="F148" s="17">
        <f t="shared" si="13"/>
      </c>
      <c r="G148" s="17">
        <f t="shared" si="17"/>
      </c>
    </row>
    <row r="149" spans="2:7" ht="14.25">
      <c r="B149" s="16">
        <f t="shared" si="14"/>
      </c>
      <c r="C149" s="17">
        <f t="shared" si="15"/>
      </c>
      <c r="D149" s="17">
        <f t="shared" si="16"/>
      </c>
      <c r="E149" s="17">
        <f t="shared" si="12"/>
      </c>
      <c r="F149" s="17">
        <f t="shared" si="13"/>
      </c>
      <c r="G149" s="17">
        <f t="shared" si="17"/>
      </c>
    </row>
    <row r="150" spans="2:7" ht="14.25">
      <c r="B150" s="16">
        <f t="shared" si="14"/>
      </c>
      <c r="C150" s="17">
        <f t="shared" si="15"/>
      </c>
      <c r="D150" s="17">
        <f t="shared" si="16"/>
      </c>
      <c r="E150" s="17">
        <f t="shared" si="12"/>
      </c>
      <c r="F150" s="17">
        <f t="shared" si="13"/>
      </c>
      <c r="G150" s="17">
        <f t="shared" si="17"/>
      </c>
    </row>
    <row r="151" spans="2:7" ht="14.25">
      <c r="B151" s="16">
        <f t="shared" si="14"/>
      </c>
      <c r="C151" s="17">
        <f t="shared" si="15"/>
      </c>
      <c r="D151" s="17">
        <f t="shared" si="16"/>
      </c>
      <c r="E151" s="17">
        <f t="shared" si="12"/>
      </c>
      <c r="F151" s="17">
        <f t="shared" si="13"/>
      </c>
      <c r="G151" s="17">
        <f t="shared" si="17"/>
      </c>
    </row>
    <row r="152" spans="2:7" ht="14.25">
      <c r="B152" s="16">
        <f t="shared" si="14"/>
      </c>
      <c r="C152" s="17">
        <f t="shared" si="15"/>
      </c>
      <c r="D152" s="17">
        <f t="shared" si="16"/>
      </c>
      <c r="E152" s="17">
        <f t="shared" si="12"/>
      </c>
      <c r="F152" s="17">
        <f t="shared" si="13"/>
      </c>
      <c r="G152" s="17">
        <f t="shared" si="17"/>
      </c>
    </row>
    <row r="153" spans="2:7" ht="14.25">
      <c r="B153" s="16">
        <f t="shared" si="14"/>
      </c>
      <c r="C153" s="17">
        <f t="shared" si="15"/>
      </c>
      <c r="D153" s="17">
        <f t="shared" si="16"/>
      </c>
      <c r="E153" s="17">
        <f t="shared" si="12"/>
      </c>
      <c r="F153" s="17">
        <f t="shared" si="13"/>
      </c>
      <c r="G153" s="17">
        <f t="shared" si="17"/>
      </c>
    </row>
    <row r="154" spans="2:7" ht="14.25">
      <c r="B154" s="16">
        <f t="shared" si="14"/>
      </c>
      <c r="C154" s="17">
        <f t="shared" si="15"/>
      </c>
      <c r="D154" s="17">
        <f t="shared" si="16"/>
      </c>
      <c r="E154" s="17">
        <f t="shared" si="12"/>
      </c>
      <c r="F154" s="17">
        <f t="shared" si="13"/>
      </c>
      <c r="G154" s="17">
        <f t="shared" si="17"/>
      </c>
    </row>
    <row r="155" spans="2:7" ht="14.25">
      <c r="B155" s="16">
        <f t="shared" si="14"/>
      </c>
      <c r="C155" s="17">
        <f t="shared" si="15"/>
      </c>
      <c r="D155" s="17">
        <f t="shared" si="16"/>
      </c>
      <c r="E155" s="17">
        <f t="shared" si="12"/>
      </c>
      <c r="F155" s="17">
        <f t="shared" si="13"/>
      </c>
      <c r="G155" s="17">
        <f t="shared" si="17"/>
      </c>
    </row>
    <row r="156" spans="2:7" ht="14.25">
      <c r="B156" s="16">
        <f t="shared" si="14"/>
      </c>
      <c r="C156" s="17">
        <f t="shared" si="15"/>
      </c>
      <c r="D156" s="17">
        <f t="shared" si="16"/>
      </c>
      <c r="E156" s="17">
        <f t="shared" si="12"/>
      </c>
      <c r="F156" s="17">
        <f t="shared" si="13"/>
      </c>
      <c r="G156" s="17">
        <f t="shared" si="17"/>
      </c>
    </row>
    <row r="157" spans="2:7" ht="14.25">
      <c r="B157" s="16">
        <f t="shared" si="14"/>
      </c>
      <c r="C157" s="17">
        <f t="shared" si="15"/>
      </c>
      <c r="D157" s="17">
        <f t="shared" si="16"/>
      </c>
      <c r="E157" s="17">
        <f t="shared" si="12"/>
      </c>
      <c r="F157" s="17">
        <f t="shared" si="13"/>
      </c>
      <c r="G157" s="17">
        <f t="shared" si="17"/>
      </c>
    </row>
    <row r="158" spans="2:7" ht="14.25">
      <c r="B158" s="16">
        <f t="shared" si="14"/>
      </c>
      <c r="C158" s="17">
        <f t="shared" si="15"/>
      </c>
      <c r="D158" s="17">
        <f t="shared" si="16"/>
      </c>
      <c r="E158" s="17">
        <f t="shared" si="12"/>
      </c>
      <c r="F158" s="17">
        <f t="shared" si="13"/>
      </c>
      <c r="G158" s="17">
        <f t="shared" si="17"/>
      </c>
    </row>
    <row r="159" spans="2:7" ht="14.25">
      <c r="B159" s="16">
        <f t="shared" si="14"/>
      </c>
      <c r="C159" s="17">
        <f t="shared" si="15"/>
      </c>
      <c r="D159" s="17">
        <f t="shared" si="16"/>
      </c>
      <c r="E159" s="17">
        <f t="shared" si="12"/>
      </c>
      <c r="F159" s="17">
        <f t="shared" si="13"/>
      </c>
      <c r="G159" s="17">
        <f t="shared" si="17"/>
      </c>
    </row>
    <row r="160" spans="2:7" ht="14.25">
      <c r="B160" s="16">
        <f t="shared" si="14"/>
      </c>
      <c r="C160" s="17">
        <f t="shared" si="15"/>
      </c>
      <c r="D160" s="17">
        <f t="shared" si="16"/>
      </c>
      <c r="E160" s="17">
        <f t="shared" si="12"/>
      </c>
      <c r="F160" s="17">
        <f t="shared" si="13"/>
      </c>
      <c r="G160" s="17">
        <f t="shared" si="17"/>
      </c>
    </row>
    <row r="161" spans="2:7" ht="14.25">
      <c r="B161" s="16">
        <f t="shared" si="14"/>
      </c>
      <c r="C161" s="17">
        <f t="shared" si="15"/>
      </c>
      <c r="D161" s="17">
        <f t="shared" si="16"/>
      </c>
      <c r="E161" s="17">
        <f t="shared" si="12"/>
      </c>
      <c r="F161" s="17">
        <f t="shared" si="13"/>
      </c>
      <c r="G161" s="17">
        <f t="shared" si="17"/>
      </c>
    </row>
    <row r="162" spans="2:7" ht="14.25">
      <c r="B162" s="16">
        <f t="shared" si="14"/>
      </c>
      <c r="C162" s="17">
        <f t="shared" si="15"/>
      </c>
      <c r="D162" s="17">
        <f t="shared" si="16"/>
      </c>
      <c r="E162" s="17">
        <f t="shared" si="12"/>
      </c>
      <c r="F162" s="17">
        <f t="shared" si="13"/>
      </c>
      <c r="G162" s="17">
        <f t="shared" si="17"/>
      </c>
    </row>
    <row r="163" spans="2:7" ht="14.25">
      <c r="B163" s="16">
        <f t="shared" si="14"/>
      </c>
      <c r="C163" s="17">
        <f t="shared" si="15"/>
      </c>
      <c r="D163" s="17">
        <f t="shared" si="16"/>
      </c>
      <c r="E163" s="17">
        <f t="shared" si="12"/>
      </c>
      <c r="F163" s="17">
        <f t="shared" si="13"/>
      </c>
      <c r="G163" s="17">
        <f t="shared" si="17"/>
      </c>
    </row>
    <row r="164" spans="2:7" ht="14.25">
      <c r="B164" s="16">
        <f t="shared" si="14"/>
      </c>
      <c r="C164" s="17">
        <f t="shared" si="15"/>
      </c>
      <c r="D164" s="17">
        <f t="shared" si="16"/>
      </c>
      <c r="E164" s="17">
        <f t="shared" si="12"/>
      </c>
      <c r="F164" s="17">
        <f t="shared" si="13"/>
      </c>
      <c r="G164" s="17">
        <f t="shared" si="17"/>
      </c>
    </row>
    <row r="165" spans="2:7" ht="14.25">
      <c r="B165" s="16">
        <f t="shared" si="14"/>
      </c>
      <c r="C165" s="17">
        <f t="shared" si="15"/>
      </c>
      <c r="D165" s="17">
        <f t="shared" si="16"/>
      </c>
      <c r="E165" s="17">
        <f t="shared" si="12"/>
      </c>
      <c r="F165" s="17">
        <f t="shared" si="13"/>
      </c>
      <c r="G165" s="17">
        <f t="shared" si="17"/>
      </c>
    </row>
    <row r="166" spans="2:7" ht="14.25">
      <c r="B166" s="16">
        <f t="shared" si="14"/>
      </c>
      <c r="C166" s="17">
        <f t="shared" si="15"/>
      </c>
      <c r="D166" s="17">
        <f t="shared" si="16"/>
      </c>
      <c r="E166" s="17">
        <f t="shared" si="12"/>
      </c>
      <c r="F166" s="17">
        <f t="shared" si="13"/>
      </c>
      <c r="G166" s="17">
        <f t="shared" si="17"/>
      </c>
    </row>
    <row r="167" spans="2:7" ht="14.25">
      <c r="B167" s="16">
        <f t="shared" si="14"/>
      </c>
      <c r="C167" s="17">
        <f t="shared" si="15"/>
      </c>
      <c r="D167" s="17">
        <f t="shared" si="16"/>
      </c>
      <c r="E167" s="17">
        <f t="shared" si="12"/>
      </c>
      <c r="F167" s="17">
        <f t="shared" si="13"/>
      </c>
      <c r="G167" s="17">
        <f t="shared" si="17"/>
      </c>
    </row>
    <row r="168" spans="2:7" ht="14.25">
      <c r="B168" s="16">
        <f t="shared" si="14"/>
      </c>
      <c r="C168" s="17">
        <f t="shared" si="15"/>
      </c>
      <c r="D168" s="17">
        <f t="shared" si="16"/>
      </c>
      <c r="E168" s="17">
        <f t="shared" si="12"/>
      </c>
      <c r="F168" s="17">
        <f t="shared" si="13"/>
      </c>
      <c r="G168" s="17">
        <f t="shared" si="17"/>
      </c>
    </row>
    <row r="169" spans="2:7" ht="14.25">
      <c r="B169" s="16">
        <f t="shared" si="14"/>
      </c>
      <c r="C169" s="17">
        <f t="shared" si="15"/>
      </c>
      <c r="D169" s="17">
        <f t="shared" si="16"/>
      </c>
      <c r="E169" s="17">
        <f t="shared" si="12"/>
      </c>
      <c r="F169" s="17">
        <f t="shared" si="13"/>
      </c>
      <c r="G169" s="17">
        <f t="shared" si="17"/>
      </c>
    </row>
    <row r="170" spans="2:7" ht="14.25">
      <c r="B170" s="16">
        <f t="shared" si="14"/>
      </c>
      <c r="C170" s="17">
        <f t="shared" si="15"/>
      </c>
      <c r="D170" s="17">
        <f t="shared" si="16"/>
      </c>
      <c r="E170" s="17">
        <f t="shared" si="12"/>
      </c>
      <c r="F170" s="17">
        <f t="shared" si="13"/>
      </c>
      <c r="G170" s="17">
        <f t="shared" si="17"/>
      </c>
    </row>
    <row r="171" spans="2:7" ht="14.25">
      <c r="B171" s="16">
        <f t="shared" si="14"/>
      </c>
      <c r="C171" s="17">
        <f t="shared" si="15"/>
      </c>
      <c r="D171" s="17">
        <f t="shared" si="16"/>
      </c>
      <c r="E171" s="17">
        <f t="shared" si="12"/>
      </c>
      <c r="F171" s="17">
        <f t="shared" si="13"/>
      </c>
      <c r="G171" s="17">
        <f t="shared" si="17"/>
      </c>
    </row>
    <row r="172" spans="2:7" ht="14.25">
      <c r="B172" s="16">
        <f t="shared" si="14"/>
      </c>
      <c r="C172" s="17">
        <f t="shared" si="15"/>
      </c>
      <c r="D172" s="17">
        <f t="shared" si="16"/>
      </c>
      <c r="E172" s="17">
        <f t="shared" si="12"/>
      </c>
      <c r="F172" s="17">
        <f t="shared" si="13"/>
      </c>
      <c r="G172" s="17">
        <f t="shared" si="17"/>
      </c>
    </row>
    <row r="173" spans="2:7" ht="14.25">
      <c r="B173" s="16">
        <f t="shared" si="14"/>
      </c>
      <c r="C173" s="17">
        <f t="shared" si="15"/>
      </c>
      <c r="D173" s="17">
        <f t="shared" si="16"/>
      </c>
      <c r="E173" s="17">
        <f t="shared" si="12"/>
      </c>
      <c r="F173" s="17">
        <f t="shared" si="13"/>
      </c>
      <c r="G173" s="17">
        <f t="shared" si="17"/>
      </c>
    </row>
    <row r="174" spans="2:7" ht="14.25">
      <c r="B174" s="16">
        <f t="shared" si="14"/>
      </c>
      <c r="C174" s="17">
        <f t="shared" si="15"/>
      </c>
      <c r="D174" s="17">
        <f t="shared" si="16"/>
      </c>
      <c r="E174" s="17">
        <f t="shared" si="12"/>
      </c>
      <c r="F174" s="17">
        <f t="shared" si="13"/>
      </c>
      <c r="G174" s="17">
        <f t="shared" si="17"/>
      </c>
    </row>
    <row r="175" spans="2:7" ht="14.25">
      <c r="B175" s="16">
        <f t="shared" si="14"/>
      </c>
      <c r="C175" s="17">
        <f t="shared" si="15"/>
      </c>
      <c r="D175" s="17">
        <f t="shared" si="16"/>
      </c>
      <c r="E175" s="17">
        <f t="shared" si="12"/>
      </c>
      <c r="F175" s="17">
        <f t="shared" si="13"/>
      </c>
      <c r="G175" s="17">
        <f t="shared" si="17"/>
      </c>
    </row>
    <row r="176" spans="2:7" ht="14.25">
      <c r="B176" s="16">
        <f t="shared" si="14"/>
      </c>
      <c r="C176" s="17">
        <f t="shared" si="15"/>
      </c>
      <c r="D176" s="17">
        <f t="shared" si="16"/>
      </c>
      <c r="E176" s="17">
        <f t="shared" si="12"/>
      </c>
      <c r="F176" s="17">
        <f t="shared" si="13"/>
      </c>
      <c r="G176" s="17">
        <f t="shared" si="17"/>
      </c>
    </row>
    <row r="177" spans="2:7" ht="14.25">
      <c r="B177" s="16">
        <f t="shared" si="14"/>
      </c>
      <c r="C177" s="17">
        <f t="shared" si="15"/>
      </c>
      <c r="D177" s="17">
        <f t="shared" si="16"/>
      </c>
      <c r="E177" s="17">
        <f t="shared" si="12"/>
      </c>
      <c r="F177" s="17">
        <f t="shared" si="13"/>
      </c>
      <c r="G177" s="17">
        <f t="shared" si="17"/>
      </c>
    </row>
    <row r="178" spans="2:7" ht="14.25">
      <c r="B178" s="16">
        <f t="shared" si="14"/>
      </c>
      <c r="C178" s="17">
        <f t="shared" si="15"/>
      </c>
      <c r="D178" s="17">
        <f t="shared" si="16"/>
      </c>
      <c r="E178" s="17">
        <f t="shared" si="12"/>
      </c>
      <c r="F178" s="17">
        <f t="shared" si="13"/>
      </c>
      <c r="G178" s="17">
        <f t="shared" si="17"/>
      </c>
    </row>
    <row r="179" spans="2:7" ht="14.25">
      <c r="B179" s="16">
        <f t="shared" si="14"/>
      </c>
      <c r="C179" s="17">
        <f t="shared" si="15"/>
      </c>
      <c r="D179" s="17">
        <f t="shared" si="16"/>
      </c>
      <c r="E179" s="17">
        <f t="shared" si="12"/>
      </c>
      <c r="F179" s="17">
        <f t="shared" si="13"/>
      </c>
      <c r="G179" s="17">
        <f t="shared" si="17"/>
      </c>
    </row>
    <row r="180" spans="2:7" ht="14.25">
      <c r="B180" s="16">
        <f t="shared" si="14"/>
      </c>
      <c r="C180" s="17">
        <f t="shared" si="15"/>
      </c>
      <c r="D180" s="17">
        <f t="shared" si="16"/>
      </c>
      <c r="E180" s="17">
        <f t="shared" si="12"/>
      </c>
      <c r="F180" s="17">
        <f t="shared" si="13"/>
      </c>
      <c r="G180" s="17">
        <f t="shared" si="17"/>
      </c>
    </row>
    <row r="181" spans="2:7" ht="14.25">
      <c r="B181" s="16">
        <f t="shared" si="14"/>
      </c>
      <c r="C181" s="17">
        <f t="shared" si="15"/>
      </c>
      <c r="D181" s="17">
        <f t="shared" si="16"/>
      </c>
      <c r="E181" s="17">
        <f t="shared" si="12"/>
      </c>
      <c r="F181" s="17">
        <f t="shared" si="13"/>
      </c>
      <c r="G181" s="17">
        <f t="shared" si="17"/>
      </c>
    </row>
    <row r="182" spans="2:7" ht="14.25">
      <c r="B182" s="16">
        <f t="shared" si="14"/>
      </c>
      <c r="C182" s="17">
        <f t="shared" si="15"/>
      </c>
      <c r="D182" s="17">
        <f t="shared" si="16"/>
      </c>
      <c r="E182" s="17">
        <f t="shared" si="12"/>
      </c>
      <c r="F182" s="17">
        <f t="shared" si="13"/>
      </c>
      <c r="G182" s="17">
        <f t="shared" si="17"/>
      </c>
    </row>
    <row r="183" spans="2:7" ht="14.25">
      <c r="B183" s="16">
        <f t="shared" si="14"/>
      </c>
      <c r="C183" s="17">
        <f t="shared" si="15"/>
      </c>
      <c r="D183" s="17">
        <f t="shared" si="16"/>
      </c>
      <c r="E183" s="17">
        <f t="shared" si="12"/>
      </c>
      <c r="F183" s="17">
        <f t="shared" si="13"/>
      </c>
      <c r="G183" s="17">
        <f t="shared" si="17"/>
      </c>
    </row>
    <row r="184" spans="2:7" ht="14.25">
      <c r="B184" s="16">
        <f t="shared" si="14"/>
      </c>
      <c r="C184" s="17">
        <f t="shared" si="15"/>
      </c>
      <c r="D184" s="17">
        <f t="shared" si="16"/>
      </c>
      <c r="E184" s="17">
        <f t="shared" si="12"/>
      </c>
      <c r="F184" s="17">
        <f t="shared" si="13"/>
      </c>
      <c r="G184" s="17">
        <f t="shared" si="17"/>
      </c>
    </row>
    <row r="185" spans="2:7" ht="14.25">
      <c r="B185" s="16">
        <f t="shared" si="14"/>
      </c>
      <c r="C185" s="17">
        <f t="shared" si="15"/>
      </c>
      <c r="D185" s="17">
        <f t="shared" si="16"/>
      </c>
      <c r="E185" s="17">
        <f t="shared" si="12"/>
      </c>
      <c r="F185" s="17">
        <f t="shared" si="13"/>
      </c>
      <c r="G185" s="17">
        <f t="shared" si="17"/>
      </c>
    </row>
    <row r="186" spans="2:7" ht="14.25">
      <c r="B186" s="16">
        <f t="shared" si="14"/>
      </c>
      <c r="C186" s="17">
        <f t="shared" si="15"/>
      </c>
      <c r="D186" s="17">
        <f t="shared" si="16"/>
      </c>
      <c r="E186" s="17">
        <f t="shared" si="12"/>
      </c>
      <c r="F186" s="17">
        <f t="shared" si="13"/>
      </c>
      <c r="G186" s="17">
        <f t="shared" si="17"/>
      </c>
    </row>
    <row r="187" spans="2:7" ht="14.25">
      <c r="B187" s="16">
        <f t="shared" si="14"/>
      </c>
      <c r="C187" s="17">
        <f t="shared" si="15"/>
      </c>
      <c r="D187" s="17">
        <f t="shared" si="16"/>
      </c>
      <c r="E187" s="17">
        <f t="shared" si="12"/>
      </c>
      <c r="F187" s="17">
        <f t="shared" si="13"/>
      </c>
      <c r="G187" s="17">
        <f t="shared" si="17"/>
      </c>
    </row>
    <row r="188" spans="2:7" ht="14.25">
      <c r="B188" s="16">
        <f t="shared" si="14"/>
      </c>
      <c r="C188" s="17">
        <f t="shared" si="15"/>
      </c>
      <c r="D188" s="17">
        <f t="shared" si="16"/>
      </c>
      <c r="E188" s="17">
        <f t="shared" si="12"/>
      </c>
      <c r="F188" s="17">
        <f t="shared" si="13"/>
      </c>
      <c r="G188" s="17">
        <f t="shared" si="17"/>
      </c>
    </row>
    <row r="189" spans="2:7" ht="14.25">
      <c r="B189" s="16">
        <f t="shared" si="14"/>
      </c>
      <c r="C189" s="17">
        <f t="shared" si="15"/>
      </c>
      <c r="D189" s="17">
        <f t="shared" si="16"/>
      </c>
      <c r="E189" s="17">
        <f t="shared" si="12"/>
      </c>
      <c r="F189" s="17">
        <f t="shared" si="13"/>
      </c>
      <c r="G189" s="17">
        <f t="shared" si="17"/>
      </c>
    </row>
    <row r="190" spans="2:7" ht="14.25">
      <c r="B190" s="16">
        <f t="shared" si="14"/>
      </c>
      <c r="C190" s="17">
        <f t="shared" si="15"/>
      </c>
      <c r="D190" s="17">
        <f t="shared" si="16"/>
      </c>
      <c r="E190" s="17">
        <f t="shared" si="12"/>
      </c>
      <c r="F190" s="17">
        <f t="shared" si="13"/>
      </c>
      <c r="G190" s="17">
        <f t="shared" si="17"/>
      </c>
    </row>
    <row r="191" spans="2:7" ht="14.25">
      <c r="B191" s="16">
        <f t="shared" si="14"/>
      </c>
      <c r="C191" s="17">
        <f t="shared" si="15"/>
      </c>
      <c r="D191" s="17">
        <f t="shared" si="16"/>
      </c>
      <c r="E191" s="17">
        <f t="shared" si="12"/>
      </c>
      <c r="F191" s="17">
        <f t="shared" si="13"/>
      </c>
      <c r="G191" s="17">
        <f t="shared" si="17"/>
      </c>
    </row>
    <row r="192" spans="2:7" ht="14.25">
      <c r="B192" s="16">
        <f t="shared" si="14"/>
      </c>
      <c r="C192" s="17">
        <f t="shared" si="15"/>
      </c>
      <c r="D192" s="17">
        <f t="shared" si="16"/>
      </c>
      <c r="E192" s="17">
        <f t="shared" si="12"/>
      </c>
      <c r="F192" s="17">
        <f t="shared" si="13"/>
      </c>
      <c r="G192" s="17">
        <f t="shared" si="17"/>
      </c>
    </row>
    <row r="193" spans="2:7" ht="14.25">
      <c r="B193" s="16">
        <f t="shared" si="14"/>
      </c>
      <c r="C193" s="17">
        <f t="shared" si="15"/>
      </c>
      <c r="D193" s="17">
        <f t="shared" si="16"/>
      </c>
      <c r="E193" s="17">
        <f t="shared" si="12"/>
      </c>
      <c r="F193" s="17">
        <f t="shared" si="13"/>
      </c>
      <c r="G193" s="17">
        <f t="shared" si="17"/>
      </c>
    </row>
    <row r="194" spans="2:7" ht="14.25">
      <c r="B194" s="16">
        <f t="shared" si="14"/>
      </c>
      <c r="C194" s="17">
        <f t="shared" si="15"/>
      </c>
      <c r="D194" s="17">
        <f t="shared" si="16"/>
      </c>
      <c r="E194" s="17">
        <f t="shared" si="12"/>
      </c>
      <c r="F194" s="17">
        <f t="shared" si="13"/>
      </c>
      <c r="G194" s="17">
        <f t="shared" si="17"/>
      </c>
    </row>
    <row r="195" spans="2:7" ht="14.25">
      <c r="B195" s="16">
        <f t="shared" si="14"/>
      </c>
      <c r="C195" s="17">
        <f t="shared" si="15"/>
      </c>
      <c r="D195" s="17">
        <f t="shared" si="16"/>
      </c>
      <c r="E195" s="17">
        <f t="shared" si="12"/>
      </c>
      <c r="F195" s="17">
        <f t="shared" si="13"/>
      </c>
      <c r="G195" s="17">
        <f t="shared" si="17"/>
      </c>
    </row>
    <row r="196" spans="2:7" ht="14.25">
      <c r="B196" s="16">
        <f t="shared" si="14"/>
      </c>
      <c r="C196" s="17">
        <f t="shared" si="15"/>
      </c>
      <c r="D196" s="17">
        <f t="shared" si="16"/>
      </c>
      <c r="E196" s="17">
        <f t="shared" si="12"/>
      </c>
      <c r="F196" s="17">
        <f t="shared" si="13"/>
      </c>
      <c r="G196" s="17">
        <f t="shared" si="17"/>
      </c>
    </row>
    <row r="197" spans="2:7" ht="14.25">
      <c r="B197" s="16">
        <f t="shared" si="14"/>
      </c>
      <c r="C197" s="17">
        <f t="shared" si="15"/>
      </c>
      <c r="D197" s="17">
        <f t="shared" si="16"/>
      </c>
      <c r="E197" s="17">
        <f t="shared" si="12"/>
      </c>
      <c r="F197" s="17">
        <f t="shared" si="13"/>
      </c>
      <c r="G197" s="17">
        <f t="shared" si="17"/>
      </c>
    </row>
    <row r="198" spans="2:7" ht="14.25">
      <c r="B198" s="16">
        <f t="shared" si="14"/>
      </c>
      <c r="C198" s="17">
        <f t="shared" si="15"/>
      </c>
      <c r="D198" s="17">
        <f t="shared" si="16"/>
      </c>
      <c r="E198" s="17">
        <f t="shared" si="12"/>
      </c>
      <c r="F198" s="17">
        <f t="shared" si="13"/>
      </c>
      <c r="G198" s="17">
        <f t="shared" si="17"/>
      </c>
    </row>
    <row r="199" spans="2:7" ht="14.25">
      <c r="B199" s="16">
        <f t="shared" si="14"/>
      </c>
      <c r="C199" s="17">
        <f t="shared" si="15"/>
      </c>
      <c r="D199" s="17">
        <f t="shared" si="16"/>
      </c>
      <c r="E199" s="17">
        <f t="shared" si="12"/>
      </c>
      <c r="F199" s="17">
        <f t="shared" si="13"/>
      </c>
      <c r="G199" s="17">
        <f t="shared" si="17"/>
      </c>
    </row>
    <row r="200" spans="2:7" ht="14.25">
      <c r="B200" s="16">
        <f t="shared" si="14"/>
      </c>
      <c r="C200" s="17">
        <f t="shared" si="15"/>
      </c>
      <c r="D200" s="17">
        <f t="shared" si="16"/>
      </c>
      <c r="E200" s="17">
        <f t="shared" si="12"/>
      </c>
      <c r="F200" s="17">
        <f t="shared" si="13"/>
      </c>
      <c r="G200" s="17">
        <f t="shared" si="17"/>
      </c>
    </row>
    <row r="201" spans="2:7" ht="14.25">
      <c r="B201" s="16">
        <f t="shared" si="14"/>
      </c>
      <c r="C201" s="17">
        <f t="shared" si="15"/>
      </c>
      <c r="D201" s="17">
        <f t="shared" si="16"/>
      </c>
      <c r="E201" s="17">
        <f aca="true" t="shared" si="18" ref="E201:E264">IF(B201="","",C201*Vextir/12)</f>
      </c>
      <c r="F201" s="17">
        <f aca="true" t="shared" si="19" ref="F201:F264">IF(B201="","",Greiðsla)</f>
      </c>
      <c r="G201" s="17">
        <f t="shared" si="17"/>
      </c>
    </row>
    <row r="202" spans="2:7" ht="14.25">
      <c r="B202" s="16">
        <f aca="true" t="shared" si="20" ref="B202:B265">IF(OR(B201="",B201=Fj.afborgana),"",B201+1)</f>
      </c>
      <c r="C202" s="17">
        <f t="shared" si="15"/>
      </c>
      <c r="D202" s="17">
        <f t="shared" si="16"/>
      </c>
      <c r="E202" s="17">
        <f t="shared" si="18"/>
      </c>
      <c r="F202" s="17">
        <f t="shared" si="19"/>
      </c>
      <c r="G202" s="17">
        <f t="shared" si="17"/>
      </c>
    </row>
    <row r="203" spans="2:7" ht="14.25">
      <c r="B203" s="16">
        <f t="shared" si="20"/>
      </c>
      <c r="C203" s="17">
        <f t="shared" si="15"/>
      </c>
      <c r="D203" s="17">
        <f t="shared" si="16"/>
      </c>
      <c r="E203" s="17">
        <f t="shared" si="18"/>
      </c>
      <c r="F203" s="17">
        <f t="shared" si="19"/>
      </c>
      <c r="G203" s="17">
        <f t="shared" si="17"/>
      </c>
    </row>
    <row r="204" spans="2:7" ht="14.25">
      <c r="B204" s="16">
        <f t="shared" si="20"/>
      </c>
      <c r="C204" s="17">
        <f t="shared" si="15"/>
      </c>
      <c r="D204" s="17">
        <f t="shared" si="16"/>
      </c>
      <c r="E204" s="17">
        <f t="shared" si="18"/>
      </c>
      <c r="F204" s="17">
        <f t="shared" si="19"/>
      </c>
      <c r="G204" s="17">
        <f t="shared" si="17"/>
      </c>
    </row>
    <row r="205" spans="2:7" ht="14.25">
      <c r="B205" s="16">
        <f t="shared" si="20"/>
      </c>
      <c r="C205" s="17">
        <f aca="true" t="shared" si="21" ref="C205:C268">IF(B205="","",G204)</f>
      </c>
      <c r="D205" s="17">
        <f aca="true" t="shared" si="22" ref="D205:D268">IF(B205="","",F205-E205)</f>
      </c>
      <c r="E205" s="17">
        <f t="shared" si="18"/>
      </c>
      <c r="F205" s="17">
        <f t="shared" si="19"/>
      </c>
      <c r="G205" s="17">
        <f aca="true" t="shared" si="23" ref="G205:G268">IF(B205="","",C205-D205)</f>
      </c>
    </row>
    <row r="206" spans="2:7" ht="14.25">
      <c r="B206" s="16">
        <f t="shared" si="20"/>
      </c>
      <c r="C206" s="17">
        <f t="shared" si="21"/>
      </c>
      <c r="D206" s="17">
        <f t="shared" si="22"/>
      </c>
      <c r="E206" s="17">
        <f t="shared" si="18"/>
      </c>
      <c r="F206" s="17">
        <f t="shared" si="19"/>
      </c>
      <c r="G206" s="17">
        <f t="shared" si="23"/>
      </c>
    </row>
    <row r="207" spans="2:7" ht="14.25">
      <c r="B207" s="16">
        <f t="shared" si="20"/>
      </c>
      <c r="C207" s="17">
        <f t="shared" si="21"/>
      </c>
      <c r="D207" s="17">
        <f t="shared" si="22"/>
      </c>
      <c r="E207" s="17">
        <f t="shared" si="18"/>
      </c>
      <c r="F207" s="17">
        <f t="shared" si="19"/>
      </c>
      <c r="G207" s="17">
        <f t="shared" si="23"/>
      </c>
    </row>
    <row r="208" spans="2:7" ht="14.25">
      <c r="B208" s="16">
        <f t="shared" si="20"/>
      </c>
      <c r="C208" s="17">
        <f t="shared" si="21"/>
      </c>
      <c r="D208" s="17">
        <f t="shared" si="22"/>
      </c>
      <c r="E208" s="17">
        <f t="shared" si="18"/>
      </c>
      <c r="F208" s="17">
        <f t="shared" si="19"/>
      </c>
      <c r="G208" s="17">
        <f t="shared" si="23"/>
      </c>
    </row>
    <row r="209" spans="2:7" ht="14.25">
      <c r="B209" s="16">
        <f t="shared" si="20"/>
      </c>
      <c r="C209" s="17">
        <f t="shared" si="21"/>
      </c>
      <c r="D209" s="17">
        <f t="shared" si="22"/>
      </c>
      <c r="E209" s="17">
        <f t="shared" si="18"/>
      </c>
      <c r="F209" s="17">
        <f t="shared" si="19"/>
      </c>
      <c r="G209" s="17">
        <f t="shared" si="23"/>
      </c>
    </row>
    <row r="210" spans="2:7" ht="14.25">
      <c r="B210" s="16">
        <f t="shared" si="20"/>
      </c>
      <c r="C210" s="17">
        <f t="shared" si="21"/>
      </c>
      <c r="D210" s="17">
        <f t="shared" si="22"/>
      </c>
      <c r="E210" s="17">
        <f t="shared" si="18"/>
      </c>
      <c r="F210" s="17">
        <f t="shared" si="19"/>
      </c>
      <c r="G210" s="17">
        <f t="shared" si="23"/>
      </c>
    </row>
    <row r="211" spans="2:7" ht="14.25">
      <c r="B211" s="16">
        <f t="shared" si="20"/>
      </c>
      <c r="C211" s="17">
        <f t="shared" si="21"/>
      </c>
      <c r="D211" s="17">
        <f t="shared" si="22"/>
      </c>
      <c r="E211" s="17">
        <f t="shared" si="18"/>
      </c>
      <c r="F211" s="17">
        <f t="shared" si="19"/>
      </c>
      <c r="G211" s="17">
        <f t="shared" si="23"/>
      </c>
    </row>
    <row r="212" spans="2:7" ht="14.25">
      <c r="B212" s="16">
        <f t="shared" si="20"/>
      </c>
      <c r="C212" s="17">
        <f t="shared" si="21"/>
      </c>
      <c r="D212" s="17">
        <f t="shared" si="22"/>
      </c>
      <c r="E212" s="17">
        <f t="shared" si="18"/>
      </c>
      <c r="F212" s="17">
        <f t="shared" si="19"/>
      </c>
      <c r="G212" s="17">
        <f t="shared" si="23"/>
      </c>
    </row>
    <row r="213" spans="2:7" ht="14.25">
      <c r="B213" s="16">
        <f t="shared" si="20"/>
      </c>
      <c r="C213" s="17">
        <f t="shared" si="21"/>
      </c>
      <c r="D213" s="17">
        <f t="shared" si="22"/>
      </c>
      <c r="E213" s="17">
        <f t="shared" si="18"/>
      </c>
      <c r="F213" s="17">
        <f t="shared" si="19"/>
      </c>
      <c r="G213" s="17">
        <f t="shared" si="23"/>
      </c>
    </row>
    <row r="214" spans="2:7" ht="14.25">
      <c r="B214" s="16">
        <f t="shared" si="20"/>
      </c>
      <c r="C214" s="17">
        <f t="shared" si="21"/>
      </c>
      <c r="D214" s="17">
        <f t="shared" si="22"/>
      </c>
      <c r="E214" s="17">
        <f t="shared" si="18"/>
      </c>
      <c r="F214" s="17">
        <f t="shared" si="19"/>
      </c>
      <c r="G214" s="17">
        <f t="shared" si="23"/>
      </c>
    </row>
    <row r="215" spans="2:7" ht="14.25">
      <c r="B215" s="16">
        <f t="shared" si="20"/>
      </c>
      <c r="C215" s="17">
        <f t="shared" si="21"/>
      </c>
      <c r="D215" s="17">
        <f t="shared" si="22"/>
      </c>
      <c r="E215" s="17">
        <f t="shared" si="18"/>
      </c>
      <c r="F215" s="17">
        <f t="shared" si="19"/>
      </c>
      <c r="G215" s="17">
        <f t="shared" si="23"/>
      </c>
    </row>
    <row r="216" spans="2:7" ht="14.25">
      <c r="B216" s="16">
        <f t="shared" si="20"/>
      </c>
      <c r="C216" s="17">
        <f t="shared" si="21"/>
      </c>
      <c r="D216" s="17">
        <f t="shared" si="22"/>
      </c>
      <c r="E216" s="17">
        <f t="shared" si="18"/>
      </c>
      <c r="F216" s="17">
        <f t="shared" si="19"/>
      </c>
      <c r="G216" s="17">
        <f t="shared" si="23"/>
      </c>
    </row>
    <row r="217" spans="2:7" ht="14.25">
      <c r="B217" s="16">
        <f t="shared" si="20"/>
      </c>
      <c r="C217" s="17">
        <f t="shared" si="21"/>
      </c>
      <c r="D217" s="17">
        <f t="shared" si="22"/>
      </c>
      <c r="E217" s="17">
        <f t="shared" si="18"/>
      </c>
      <c r="F217" s="17">
        <f t="shared" si="19"/>
      </c>
      <c r="G217" s="17">
        <f t="shared" si="23"/>
      </c>
    </row>
    <row r="218" spans="2:7" ht="14.25">
      <c r="B218" s="16">
        <f t="shared" si="20"/>
      </c>
      <c r="C218" s="17">
        <f t="shared" si="21"/>
      </c>
      <c r="D218" s="17">
        <f t="shared" si="22"/>
      </c>
      <c r="E218" s="17">
        <f t="shared" si="18"/>
      </c>
      <c r="F218" s="17">
        <f t="shared" si="19"/>
      </c>
      <c r="G218" s="17">
        <f t="shared" si="23"/>
      </c>
    </row>
    <row r="219" spans="2:7" ht="14.25">
      <c r="B219" s="16">
        <f t="shared" si="20"/>
      </c>
      <c r="C219" s="17">
        <f t="shared" si="21"/>
      </c>
      <c r="D219" s="17">
        <f t="shared" si="22"/>
      </c>
      <c r="E219" s="17">
        <f t="shared" si="18"/>
      </c>
      <c r="F219" s="17">
        <f t="shared" si="19"/>
      </c>
      <c r="G219" s="17">
        <f t="shared" si="23"/>
      </c>
    </row>
    <row r="220" spans="2:7" ht="14.25">
      <c r="B220" s="16">
        <f t="shared" si="20"/>
      </c>
      <c r="C220" s="17">
        <f t="shared" si="21"/>
      </c>
      <c r="D220" s="17">
        <f t="shared" si="22"/>
      </c>
      <c r="E220" s="17">
        <f t="shared" si="18"/>
      </c>
      <c r="F220" s="17">
        <f t="shared" si="19"/>
      </c>
      <c r="G220" s="17">
        <f t="shared" si="23"/>
      </c>
    </row>
    <row r="221" spans="2:7" ht="14.25">
      <c r="B221" s="16">
        <f t="shared" si="20"/>
      </c>
      <c r="C221" s="17">
        <f t="shared" si="21"/>
      </c>
      <c r="D221" s="17">
        <f t="shared" si="22"/>
      </c>
      <c r="E221" s="17">
        <f t="shared" si="18"/>
      </c>
      <c r="F221" s="17">
        <f t="shared" si="19"/>
      </c>
      <c r="G221" s="17">
        <f t="shared" si="23"/>
      </c>
    </row>
    <row r="222" spans="2:7" ht="14.25">
      <c r="B222" s="16">
        <f t="shared" si="20"/>
      </c>
      <c r="C222" s="17">
        <f t="shared" si="21"/>
      </c>
      <c r="D222" s="17">
        <f t="shared" si="22"/>
      </c>
      <c r="E222" s="17">
        <f t="shared" si="18"/>
      </c>
      <c r="F222" s="17">
        <f t="shared" si="19"/>
      </c>
      <c r="G222" s="17">
        <f t="shared" si="23"/>
      </c>
    </row>
    <row r="223" spans="2:7" ht="14.25">
      <c r="B223" s="16">
        <f t="shared" si="20"/>
      </c>
      <c r="C223" s="17">
        <f t="shared" si="21"/>
      </c>
      <c r="D223" s="17">
        <f t="shared" si="22"/>
      </c>
      <c r="E223" s="17">
        <f t="shared" si="18"/>
      </c>
      <c r="F223" s="17">
        <f t="shared" si="19"/>
      </c>
      <c r="G223" s="17">
        <f t="shared" si="23"/>
      </c>
    </row>
    <row r="224" spans="2:7" ht="14.25">
      <c r="B224" s="16">
        <f t="shared" si="20"/>
      </c>
      <c r="C224" s="17">
        <f t="shared" si="21"/>
      </c>
      <c r="D224" s="17">
        <f t="shared" si="22"/>
      </c>
      <c r="E224" s="17">
        <f t="shared" si="18"/>
      </c>
      <c r="F224" s="17">
        <f t="shared" si="19"/>
      </c>
      <c r="G224" s="17">
        <f t="shared" si="23"/>
      </c>
    </row>
    <row r="225" spans="2:7" ht="14.25">
      <c r="B225" s="16">
        <f t="shared" si="20"/>
      </c>
      <c r="C225" s="17">
        <f t="shared" si="21"/>
      </c>
      <c r="D225" s="17">
        <f t="shared" si="22"/>
      </c>
      <c r="E225" s="17">
        <f t="shared" si="18"/>
      </c>
      <c r="F225" s="17">
        <f t="shared" si="19"/>
      </c>
      <c r="G225" s="17">
        <f t="shared" si="23"/>
      </c>
    </row>
    <row r="226" spans="2:7" ht="14.25">
      <c r="B226" s="16">
        <f t="shared" si="20"/>
      </c>
      <c r="C226" s="17">
        <f t="shared" si="21"/>
      </c>
      <c r="D226" s="17">
        <f t="shared" si="22"/>
      </c>
      <c r="E226" s="17">
        <f t="shared" si="18"/>
      </c>
      <c r="F226" s="17">
        <f t="shared" si="19"/>
      </c>
      <c r="G226" s="17">
        <f t="shared" si="23"/>
      </c>
    </row>
    <row r="227" spans="2:7" ht="14.25">
      <c r="B227" s="16">
        <f t="shared" si="20"/>
      </c>
      <c r="C227" s="17">
        <f t="shared" si="21"/>
      </c>
      <c r="D227" s="17">
        <f t="shared" si="22"/>
      </c>
      <c r="E227" s="17">
        <f t="shared" si="18"/>
      </c>
      <c r="F227" s="17">
        <f t="shared" si="19"/>
      </c>
      <c r="G227" s="17">
        <f t="shared" si="23"/>
      </c>
    </row>
    <row r="228" spans="2:7" ht="14.25">
      <c r="B228" s="16">
        <f t="shared" si="20"/>
      </c>
      <c r="C228" s="17">
        <f t="shared" si="21"/>
      </c>
      <c r="D228" s="17">
        <f t="shared" si="22"/>
      </c>
      <c r="E228" s="17">
        <f t="shared" si="18"/>
      </c>
      <c r="F228" s="17">
        <f t="shared" si="19"/>
      </c>
      <c r="G228" s="17">
        <f t="shared" si="23"/>
      </c>
    </row>
    <row r="229" spans="2:7" ht="14.25">
      <c r="B229" s="16">
        <f t="shared" si="20"/>
      </c>
      <c r="C229" s="17">
        <f t="shared" si="21"/>
      </c>
      <c r="D229" s="17">
        <f t="shared" si="22"/>
      </c>
      <c r="E229" s="17">
        <f t="shared" si="18"/>
      </c>
      <c r="F229" s="17">
        <f t="shared" si="19"/>
      </c>
      <c r="G229" s="17">
        <f t="shared" si="23"/>
      </c>
    </row>
    <row r="230" spans="2:7" ht="14.25">
      <c r="B230" s="16">
        <f t="shared" si="20"/>
      </c>
      <c r="C230" s="17">
        <f t="shared" si="21"/>
      </c>
      <c r="D230" s="17">
        <f t="shared" si="22"/>
      </c>
      <c r="E230" s="17">
        <f t="shared" si="18"/>
      </c>
      <c r="F230" s="17">
        <f t="shared" si="19"/>
      </c>
      <c r="G230" s="17">
        <f t="shared" si="23"/>
      </c>
    </row>
    <row r="231" spans="2:7" ht="14.25">
      <c r="B231" s="16">
        <f t="shared" si="20"/>
      </c>
      <c r="C231" s="17">
        <f t="shared" si="21"/>
      </c>
      <c r="D231" s="17">
        <f t="shared" si="22"/>
      </c>
      <c r="E231" s="17">
        <f t="shared" si="18"/>
      </c>
      <c r="F231" s="17">
        <f t="shared" si="19"/>
      </c>
      <c r="G231" s="17">
        <f t="shared" si="23"/>
      </c>
    </row>
    <row r="232" spans="2:7" ht="14.25">
      <c r="B232" s="16">
        <f t="shared" si="20"/>
      </c>
      <c r="C232" s="17">
        <f t="shared" si="21"/>
      </c>
      <c r="D232" s="17">
        <f t="shared" si="22"/>
      </c>
      <c r="E232" s="17">
        <f t="shared" si="18"/>
      </c>
      <c r="F232" s="17">
        <f t="shared" si="19"/>
      </c>
      <c r="G232" s="17">
        <f t="shared" si="23"/>
      </c>
    </row>
    <row r="233" spans="2:7" ht="14.25">
      <c r="B233" s="16">
        <f t="shared" si="20"/>
      </c>
      <c r="C233" s="17">
        <f t="shared" si="21"/>
      </c>
      <c r="D233" s="17">
        <f t="shared" si="22"/>
      </c>
      <c r="E233" s="17">
        <f t="shared" si="18"/>
      </c>
      <c r="F233" s="17">
        <f t="shared" si="19"/>
      </c>
      <c r="G233" s="17">
        <f t="shared" si="23"/>
      </c>
    </row>
    <row r="234" spans="2:7" ht="14.25">
      <c r="B234" s="16">
        <f t="shared" si="20"/>
      </c>
      <c r="C234" s="17">
        <f t="shared" si="21"/>
      </c>
      <c r="D234" s="17">
        <f t="shared" si="22"/>
      </c>
      <c r="E234" s="17">
        <f t="shared" si="18"/>
      </c>
      <c r="F234" s="17">
        <f t="shared" si="19"/>
      </c>
      <c r="G234" s="17">
        <f t="shared" si="23"/>
      </c>
    </row>
    <row r="235" spans="2:7" ht="14.25">
      <c r="B235" s="16">
        <f t="shared" si="20"/>
      </c>
      <c r="C235" s="17">
        <f t="shared" si="21"/>
      </c>
      <c r="D235" s="17">
        <f t="shared" si="22"/>
      </c>
      <c r="E235" s="17">
        <f t="shared" si="18"/>
      </c>
      <c r="F235" s="17">
        <f t="shared" si="19"/>
      </c>
      <c r="G235" s="17">
        <f t="shared" si="23"/>
      </c>
    </row>
    <row r="236" spans="2:7" ht="14.25">
      <c r="B236" s="16">
        <f t="shared" si="20"/>
      </c>
      <c r="C236" s="17">
        <f t="shared" si="21"/>
      </c>
      <c r="D236" s="17">
        <f t="shared" si="22"/>
      </c>
      <c r="E236" s="17">
        <f t="shared" si="18"/>
      </c>
      <c r="F236" s="17">
        <f t="shared" si="19"/>
      </c>
      <c r="G236" s="17">
        <f t="shared" si="23"/>
      </c>
    </row>
    <row r="237" spans="2:7" ht="14.25">
      <c r="B237" s="16">
        <f t="shared" si="20"/>
      </c>
      <c r="C237" s="17">
        <f t="shared" si="21"/>
      </c>
      <c r="D237" s="17">
        <f t="shared" si="22"/>
      </c>
      <c r="E237" s="17">
        <f t="shared" si="18"/>
      </c>
      <c r="F237" s="17">
        <f t="shared" si="19"/>
      </c>
      <c r="G237" s="17">
        <f t="shared" si="23"/>
      </c>
    </row>
    <row r="238" spans="2:7" ht="14.25">
      <c r="B238" s="16">
        <f t="shared" si="20"/>
      </c>
      <c r="C238" s="17">
        <f t="shared" si="21"/>
      </c>
      <c r="D238" s="17">
        <f t="shared" si="22"/>
      </c>
      <c r="E238" s="17">
        <f t="shared" si="18"/>
      </c>
      <c r="F238" s="17">
        <f t="shared" si="19"/>
      </c>
      <c r="G238" s="17">
        <f t="shared" si="23"/>
      </c>
    </row>
    <row r="239" spans="2:7" ht="14.25">
      <c r="B239" s="16">
        <f t="shared" si="20"/>
      </c>
      <c r="C239" s="17">
        <f t="shared" si="21"/>
      </c>
      <c r="D239" s="17">
        <f t="shared" si="22"/>
      </c>
      <c r="E239" s="17">
        <f t="shared" si="18"/>
      </c>
      <c r="F239" s="17">
        <f t="shared" si="19"/>
      </c>
      <c r="G239" s="17">
        <f t="shared" si="23"/>
      </c>
    </row>
    <row r="240" spans="2:7" ht="14.25">
      <c r="B240" s="16">
        <f t="shared" si="20"/>
      </c>
      <c r="C240" s="17">
        <f t="shared" si="21"/>
      </c>
      <c r="D240" s="17">
        <f t="shared" si="22"/>
      </c>
      <c r="E240" s="17">
        <f t="shared" si="18"/>
      </c>
      <c r="F240" s="17">
        <f t="shared" si="19"/>
      </c>
      <c r="G240" s="17">
        <f t="shared" si="23"/>
      </c>
    </row>
    <row r="241" spans="2:7" ht="14.25">
      <c r="B241" s="16">
        <f t="shared" si="20"/>
      </c>
      <c r="C241" s="17">
        <f t="shared" si="21"/>
      </c>
      <c r="D241" s="17">
        <f t="shared" si="22"/>
      </c>
      <c r="E241" s="17">
        <f t="shared" si="18"/>
      </c>
      <c r="F241" s="17">
        <f t="shared" si="19"/>
      </c>
      <c r="G241" s="17">
        <f t="shared" si="23"/>
      </c>
    </row>
    <row r="242" spans="2:7" ht="14.25">
      <c r="B242" s="16">
        <f t="shared" si="20"/>
      </c>
      <c r="C242" s="17">
        <f t="shared" si="21"/>
      </c>
      <c r="D242" s="17">
        <f t="shared" si="22"/>
      </c>
      <c r="E242" s="17">
        <f t="shared" si="18"/>
      </c>
      <c r="F242" s="17">
        <f t="shared" si="19"/>
      </c>
      <c r="G242" s="17">
        <f t="shared" si="23"/>
      </c>
    </row>
    <row r="243" spans="2:7" ht="14.25">
      <c r="B243" s="16">
        <f t="shared" si="20"/>
      </c>
      <c r="C243" s="17">
        <f t="shared" si="21"/>
      </c>
      <c r="D243" s="17">
        <f t="shared" si="22"/>
      </c>
      <c r="E243" s="17">
        <f t="shared" si="18"/>
      </c>
      <c r="F243" s="17">
        <f t="shared" si="19"/>
      </c>
      <c r="G243" s="17">
        <f t="shared" si="23"/>
      </c>
    </row>
    <row r="244" spans="2:7" ht="14.25">
      <c r="B244" s="16">
        <f t="shared" si="20"/>
      </c>
      <c r="C244" s="17">
        <f t="shared" si="21"/>
      </c>
      <c r="D244" s="17">
        <f t="shared" si="22"/>
      </c>
      <c r="E244" s="17">
        <f t="shared" si="18"/>
      </c>
      <c r="F244" s="17">
        <f t="shared" si="19"/>
      </c>
      <c r="G244" s="17">
        <f t="shared" si="23"/>
      </c>
    </row>
    <row r="245" spans="2:7" ht="14.25">
      <c r="B245" s="16">
        <f t="shared" si="20"/>
      </c>
      <c r="C245" s="17">
        <f t="shared" si="21"/>
      </c>
      <c r="D245" s="17">
        <f t="shared" si="22"/>
      </c>
      <c r="E245" s="17">
        <f t="shared" si="18"/>
      </c>
      <c r="F245" s="17">
        <f t="shared" si="19"/>
      </c>
      <c r="G245" s="17">
        <f t="shared" si="23"/>
      </c>
    </row>
    <row r="246" spans="2:7" ht="14.25">
      <c r="B246" s="16">
        <f t="shared" si="20"/>
      </c>
      <c r="C246" s="17">
        <f t="shared" si="21"/>
      </c>
      <c r="D246" s="17">
        <f t="shared" si="22"/>
      </c>
      <c r="E246" s="17">
        <f t="shared" si="18"/>
      </c>
      <c r="F246" s="17">
        <f t="shared" si="19"/>
      </c>
      <c r="G246" s="17">
        <f t="shared" si="23"/>
      </c>
    </row>
    <row r="247" spans="2:7" ht="14.25">
      <c r="B247" s="16">
        <f t="shared" si="20"/>
      </c>
      <c r="C247" s="17">
        <f t="shared" si="21"/>
      </c>
      <c r="D247" s="17">
        <f t="shared" si="22"/>
      </c>
      <c r="E247" s="17">
        <f t="shared" si="18"/>
      </c>
      <c r="F247" s="17">
        <f t="shared" si="19"/>
      </c>
      <c r="G247" s="17">
        <f t="shared" si="23"/>
      </c>
    </row>
    <row r="248" spans="2:7" ht="14.25">
      <c r="B248" s="16">
        <f t="shared" si="20"/>
      </c>
      <c r="C248" s="17">
        <f t="shared" si="21"/>
      </c>
      <c r="D248" s="17">
        <f t="shared" si="22"/>
      </c>
      <c r="E248" s="17">
        <f t="shared" si="18"/>
      </c>
      <c r="F248" s="17">
        <f t="shared" si="19"/>
      </c>
      <c r="G248" s="17">
        <f t="shared" si="23"/>
      </c>
    </row>
    <row r="249" spans="2:7" ht="14.25">
      <c r="B249" s="16">
        <f t="shared" si="20"/>
      </c>
      <c r="C249" s="17">
        <f t="shared" si="21"/>
      </c>
      <c r="D249" s="17">
        <f t="shared" si="22"/>
      </c>
      <c r="E249" s="17">
        <f t="shared" si="18"/>
      </c>
      <c r="F249" s="17">
        <f t="shared" si="19"/>
      </c>
      <c r="G249" s="17">
        <f t="shared" si="23"/>
      </c>
    </row>
    <row r="250" spans="2:7" ht="14.25">
      <c r="B250" s="16">
        <f t="shared" si="20"/>
      </c>
      <c r="C250" s="17">
        <f t="shared" si="21"/>
      </c>
      <c r="D250" s="17">
        <f t="shared" si="22"/>
      </c>
      <c r="E250" s="17">
        <f t="shared" si="18"/>
      </c>
      <c r="F250" s="17">
        <f t="shared" si="19"/>
      </c>
      <c r="G250" s="17">
        <f t="shared" si="23"/>
      </c>
    </row>
    <row r="251" spans="2:7" ht="14.25">
      <c r="B251" s="16">
        <f t="shared" si="20"/>
      </c>
      <c r="C251" s="17">
        <f t="shared" si="21"/>
      </c>
      <c r="D251" s="17">
        <f t="shared" si="22"/>
      </c>
      <c r="E251" s="17">
        <f t="shared" si="18"/>
      </c>
      <c r="F251" s="17">
        <f t="shared" si="19"/>
      </c>
      <c r="G251" s="17">
        <f t="shared" si="23"/>
      </c>
    </row>
    <row r="252" spans="2:7" ht="14.25">
      <c r="B252" s="16">
        <f t="shared" si="20"/>
      </c>
      <c r="C252" s="17">
        <f t="shared" si="21"/>
      </c>
      <c r="D252" s="17">
        <f t="shared" si="22"/>
      </c>
      <c r="E252" s="17">
        <f t="shared" si="18"/>
      </c>
      <c r="F252" s="17">
        <f t="shared" si="19"/>
      </c>
      <c r="G252" s="17">
        <f t="shared" si="23"/>
      </c>
    </row>
    <row r="253" spans="2:7" ht="14.25">
      <c r="B253" s="16">
        <f t="shared" si="20"/>
      </c>
      <c r="C253" s="17">
        <f t="shared" si="21"/>
      </c>
      <c r="D253" s="17">
        <f t="shared" si="22"/>
      </c>
      <c r="E253" s="17">
        <f t="shared" si="18"/>
      </c>
      <c r="F253" s="17">
        <f t="shared" si="19"/>
      </c>
      <c r="G253" s="17">
        <f t="shared" si="23"/>
      </c>
    </row>
    <row r="254" spans="2:7" ht="14.25">
      <c r="B254" s="16">
        <f t="shared" si="20"/>
      </c>
      <c r="C254" s="17">
        <f t="shared" si="21"/>
      </c>
      <c r="D254" s="17">
        <f t="shared" si="22"/>
      </c>
      <c r="E254" s="17">
        <f t="shared" si="18"/>
      </c>
      <c r="F254" s="17">
        <f t="shared" si="19"/>
      </c>
      <c r="G254" s="17">
        <f t="shared" si="23"/>
      </c>
    </row>
    <row r="255" spans="2:7" ht="14.25">
      <c r="B255" s="16">
        <f t="shared" si="20"/>
      </c>
      <c r="C255" s="17">
        <f t="shared" si="21"/>
      </c>
      <c r="D255" s="17">
        <f t="shared" si="22"/>
      </c>
      <c r="E255" s="17">
        <f t="shared" si="18"/>
      </c>
      <c r="F255" s="17">
        <f t="shared" si="19"/>
      </c>
      <c r="G255" s="17">
        <f t="shared" si="23"/>
      </c>
    </row>
    <row r="256" spans="2:7" ht="14.25">
      <c r="B256" s="16">
        <f t="shared" si="20"/>
      </c>
      <c r="C256" s="17">
        <f t="shared" si="21"/>
      </c>
      <c r="D256" s="17">
        <f t="shared" si="22"/>
      </c>
      <c r="E256" s="17">
        <f t="shared" si="18"/>
      </c>
      <c r="F256" s="17">
        <f t="shared" si="19"/>
      </c>
      <c r="G256" s="17">
        <f t="shared" si="23"/>
      </c>
    </row>
    <row r="257" spans="2:7" ht="14.25">
      <c r="B257" s="16">
        <f t="shared" si="20"/>
      </c>
      <c r="C257" s="17">
        <f t="shared" si="21"/>
      </c>
      <c r="D257" s="17">
        <f t="shared" si="22"/>
      </c>
      <c r="E257" s="17">
        <f t="shared" si="18"/>
      </c>
      <c r="F257" s="17">
        <f t="shared" si="19"/>
      </c>
      <c r="G257" s="17">
        <f t="shared" si="23"/>
      </c>
    </row>
    <row r="258" spans="2:7" ht="14.25">
      <c r="B258" s="16">
        <f t="shared" si="20"/>
      </c>
      <c r="C258" s="17">
        <f t="shared" si="21"/>
      </c>
      <c r="D258" s="17">
        <f t="shared" si="22"/>
      </c>
      <c r="E258" s="17">
        <f t="shared" si="18"/>
      </c>
      <c r="F258" s="17">
        <f t="shared" si="19"/>
      </c>
      <c r="G258" s="17">
        <f t="shared" si="23"/>
      </c>
    </row>
    <row r="259" spans="2:7" ht="14.25">
      <c r="B259" s="16">
        <f t="shared" si="20"/>
      </c>
      <c r="C259" s="17">
        <f t="shared" si="21"/>
      </c>
      <c r="D259" s="17">
        <f t="shared" si="22"/>
      </c>
      <c r="E259" s="17">
        <f t="shared" si="18"/>
      </c>
      <c r="F259" s="17">
        <f t="shared" si="19"/>
      </c>
      <c r="G259" s="17">
        <f t="shared" si="23"/>
      </c>
    </row>
    <row r="260" spans="2:7" ht="14.25">
      <c r="B260" s="16">
        <f t="shared" si="20"/>
      </c>
      <c r="C260" s="17">
        <f t="shared" si="21"/>
      </c>
      <c r="D260" s="17">
        <f t="shared" si="22"/>
      </c>
      <c r="E260" s="17">
        <f t="shared" si="18"/>
      </c>
      <c r="F260" s="17">
        <f t="shared" si="19"/>
      </c>
      <c r="G260" s="17">
        <f t="shared" si="23"/>
      </c>
    </row>
    <row r="261" spans="2:7" ht="14.25">
      <c r="B261" s="16">
        <f t="shared" si="20"/>
      </c>
      <c r="C261" s="17">
        <f t="shared" si="21"/>
      </c>
      <c r="D261" s="17">
        <f t="shared" si="22"/>
      </c>
      <c r="E261" s="17">
        <f t="shared" si="18"/>
      </c>
      <c r="F261" s="17">
        <f t="shared" si="19"/>
      </c>
      <c r="G261" s="17">
        <f t="shared" si="23"/>
      </c>
    </row>
    <row r="262" spans="2:7" ht="14.25">
      <c r="B262" s="16">
        <f t="shared" si="20"/>
      </c>
      <c r="C262" s="17">
        <f t="shared" si="21"/>
      </c>
      <c r="D262" s="17">
        <f t="shared" si="22"/>
      </c>
      <c r="E262" s="17">
        <f t="shared" si="18"/>
      </c>
      <c r="F262" s="17">
        <f t="shared" si="19"/>
      </c>
      <c r="G262" s="17">
        <f t="shared" si="23"/>
      </c>
    </row>
    <row r="263" spans="2:7" ht="14.25">
      <c r="B263" s="16">
        <f t="shared" si="20"/>
      </c>
      <c r="C263" s="17">
        <f t="shared" si="21"/>
      </c>
      <c r="D263" s="17">
        <f t="shared" si="22"/>
      </c>
      <c r="E263" s="17">
        <f t="shared" si="18"/>
      </c>
      <c r="F263" s="17">
        <f t="shared" si="19"/>
      </c>
      <c r="G263" s="17">
        <f t="shared" si="23"/>
      </c>
    </row>
    <row r="264" spans="2:7" ht="14.25">
      <c r="B264" s="16">
        <f t="shared" si="20"/>
      </c>
      <c r="C264" s="17">
        <f t="shared" si="21"/>
      </c>
      <c r="D264" s="17">
        <f t="shared" si="22"/>
      </c>
      <c r="E264" s="17">
        <f t="shared" si="18"/>
      </c>
      <c r="F264" s="17">
        <f t="shared" si="19"/>
      </c>
      <c r="G264" s="17">
        <f t="shared" si="23"/>
      </c>
    </row>
    <row r="265" spans="2:7" ht="14.25">
      <c r="B265" s="16">
        <f t="shared" si="20"/>
      </c>
      <c r="C265" s="17">
        <f t="shared" si="21"/>
      </c>
      <c r="D265" s="17">
        <f t="shared" si="22"/>
      </c>
      <c r="E265" s="17">
        <f aca="true" t="shared" si="24" ref="E265:E328">IF(B265="","",C265*Vextir/12)</f>
      </c>
      <c r="F265" s="17">
        <f aca="true" t="shared" si="25" ref="F265:F328">IF(B265="","",Greiðsla)</f>
      </c>
      <c r="G265" s="17">
        <f t="shared" si="23"/>
      </c>
    </row>
    <row r="266" spans="2:7" ht="14.25">
      <c r="B266" s="16">
        <f aca="true" t="shared" si="26" ref="B266:B329">IF(OR(B265="",B265=Fj.afborgana),"",B265+1)</f>
      </c>
      <c r="C266" s="17">
        <f t="shared" si="21"/>
      </c>
      <c r="D266" s="17">
        <f t="shared" si="22"/>
      </c>
      <c r="E266" s="17">
        <f t="shared" si="24"/>
      </c>
      <c r="F266" s="17">
        <f t="shared" si="25"/>
      </c>
      <c r="G266" s="17">
        <f t="shared" si="23"/>
      </c>
    </row>
    <row r="267" spans="2:7" ht="14.25">
      <c r="B267" s="16">
        <f t="shared" si="26"/>
      </c>
      <c r="C267" s="17">
        <f t="shared" si="21"/>
      </c>
      <c r="D267" s="17">
        <f t="shared" si="22"/>
      </c>
      <c r="E267" s="17">
        <f t="shared" si="24"/>
      </c>
      <c r="F267" s="17">
        <f t="shared" si="25"/>
      </c>
      <c r="G267" s="17">
        <f t="shared" si="23"/>
      </c>
    </row>
    <row r="268" spans="2:7" ht="14.25">
      <c r="B268" s="16">
        <f t="shared" si="26"/>
      </c>
      <c r="C268" s="17">
        <f t="shared" si="21"/>
      </c>
      <c r="D268" s="17">
        <f t="shared" si="22"/>
      </c>
      <c r="E268" s="17">
        <f t="shared" si="24"/>
      </c>
      <c r="F268" s="17">
        <f t="shared" si="25"/>
      </c>
      <c r="G268" s="17">
        <f t="shared" si="23"/>
      </c>
    </row>
    <row r="269" spans="2:7" ht="14.25">
      <c r="B269" s="16">
        <f t="shared" si="26"/>
      </c>
      <c r="C269" s="17">
        <f aca="true" t="shared" si="27" ref="C269:C332">IF(B269="","",G268)</f>
      </c>
      <c r="D269" s="17">
        <f aca="true" t="shared" si="28" ref="D269:D332">IF(B269="","",F269-E269)</f>
      </c>
      <c r="E269" s="17">
        <f t="shared" si="24"/>
      </c>
      <c r="F269" s="17">
        <f t="shared" si="25"/>
      </c>
      <c r="G269" s="17">
        <f aca="true" t="shared" si="29" ref="G269:G332">IF(B269="","",C269-D269)</f>
      </c>
    </row>
    <row r="270" spans="2:7" ht="14.25">
      <c r="B270" s="16">
        <f t="shared" si="26"/>
      </c>
      <c r="C270" s="17">
        <f t="shared" si="27"/>
      </c>
      <c r="D270" s="17">
        <f t="shared" si="28"/>
      </c>
      <c r="E270" s="17">
        <f t="shared" si="24"/>
      </c>
      <c r="F270" s="17">
        <f t="shared" si="25"/>
      </c>
      <c r="G270" s="17">
        <f t="shared" si="29"/>
      </c>
    </row>
    <row r="271" spans="2:7" ht="14.25">
      <c r="B271" s="16">
        <f t="shared" si="26"/>
      </c>
      <c r="C271" s="17">
        <f t="shared" si="27"/>
      </c>
      <c r="D271" s="17">
        <f t="shared" si="28"/>
      </c>
      <c r="E271" s="17">
        <f t="shared" si="24"/>
      </c>
      <c r="F271" s="17">
        <f t="shared" si="25"/>
      </c>
      <c r="G271" s="17">
        <f t="shared" si="29"/>
      </c>
    </row>
    <row r="272" spans="2:7" ht="14.25">
      <c r="B272" s="16">
        <f t="shared" si="26"/>
      </c>
      <c r="C272" s="17">
        <f t="shared" si="27"/>
      </c>
      <c r="D272" s="17">
        <f t="shared" si="28"/>
      </c>
      <c r="E272" s="17">
        <f t="shared" si="24"/>
      </c>
      <c r="F272" s="17">
        <f t="shared" si="25"/>
      </c>
      <c r="G272" s="17">
        <f t="shared" si="29"/>
      </c>
    </row>
    <row r="273" spans="2:7" ht="14.25">
      <c r="B273" s="16">
        <f t="shared" si="26"/>
      </c>
      <c r="C273" s="17">
        <f t="shared" si="27"/>
      </c>
      <c r="D273" s="17">
        <f t="shared" si="28"/>
      </c>
      <c r="E273" s="17">
        <f t="shared" si="24"/>
      </c>
      <c r="F273" s="17">
        <f t="shared" si="25"/>
      </c>
      <c r="G273" s="17">
        <f t="shared" si="29"/>
      </c>
    </row>
    <row r="274" spans="2:7" ht="14.25">
      <c r="B274" s="16">
        <f t="shared" si="26"/>
      </c>
      <c r="C274" s="17">
        <f t="shared" si="27"/>
      </c>
      <c r="D274" s="17">
        <f t="shared" si="28"/>
      </c>
      <c r="E274" s="17">
        <f t="shared" si="24"/>
      </c>
      <c r="F274" s="17">
        <f t="shared" si="25"/>
      </c>
      <c r="G274" s="17">
        <f t="shared" si="29"/>
      </c>
    </row>
    <row r="275" spans="2:7" ht="14.25">
      <c r="B275" s="16">
        <f t="shared" si="26"/>
      </c>
      <c r="C275" s="17">
        <f t="shared" si="27"/>
      </c>
      <c r="D275" s="17">
        <f t="shared" si="28"/>
      </c>
      <c r="E275" s="17">
        <f t="shared" si="24"/>
      </c>
      <c r="F275" s="17">
        <f t="shared" si="25"/>
      </c>
      <c r="G275" s="17">
        <f t="shared" si="29"/>
      </c>
    </row>
    <row r="276" spans="2:7" ht="14.25">
      <c r="B276" s="16">
        <f t="shared" si="26"/>
      </c>
      <c r="C276" s="17">
        <f t="shared" si="27"/>
      </c>
      <c r="D276" s="17">
        <f t="shared" si="28"/>
      </c>
      <c r="E276" s="17">
        <f t="shared" si="24"/>
      </c>
      <c r="F276" s="17">
        <f t="shared" si="25"/>
      </c>
      <c r="G276" s="17">
        <f t="shared" si="29"/>
      </c>
    </row>
    <row r="277" spans="2:7" ht="14.25">
      <c r="B277" s="16">
        <f t="shared" si="26"/>
      </c>
      <c r="C277" s="17">
        <f t="shared" si="27"/>
      </c>
      <c r="D277" s="17">
        <f t="shared" si="28"/>
      </c>
      <c r="E277" s="17">
        <f t="shared" si="24"/>
      </c>
      <c r="F277" s="17">
        <f t="shared" si="25"/>
      </c>
      <c r="G277" s="17">
        <f t="shared" si="29"/>
      </c>
    </row>
    <row r="278" spans="2:7" ht="14.25">
      <c r="B278" s="16">
        <f t="shared" si="26"/>
      </c>
      <c r="C278" s="17">
        <f t="shared" si="27"/>
      </c>
      <c r="D278" s="17">
        <f t="shared" si="28"/>
      </c>
      <c r="E278" s="17">
        <f t="shared" si="24"/>
      </c>
      <c r="F278" s="17">
        <f t="shared" si="25"/>
      </c>
      <c r="G278" s="17">
        <f t="shared" si="29"/>
      </c>
    </row>
    <row r="279" spans="2:7" ht="14.25">
      <c r="B279" s="16">
        <f t="shared" si="26"/>
      </c>
      <c r="C279" s="17">
        <f t="shared" si="27"/>
      </c>
      <c r="D279" s="17">
        <f t="shared" si="28"/>
      </c>
      <c r="E279" s="17">
        <f t="shared" si="24"/>
      </c>
      <c r="F279" s="17">
        <f t="shared" si="25"/>
      </c>
      <c r="G279" s="17">
        <f t="shared" si="29"/>
      </c>
    </row>
    <row r="280" spans="2:7" ht="14.25">
      <c r="B280" s="16">
        <f t="shared" si="26"/>
      </c>
      <c r="C280" s="17">
        <f t="shared" si="27"/>
      </c>
      <c r="D280" s="17">
        <f t="shared" si="28"/>
      </c>
      <c r="E280" s="17">
        <f t="shared" si="24"/>
      </c>
      <c r="F280" s="17">
        <f t="shared" si="25"/>
      </c>
      <c r="G280" s="17">
        <f t="shared" si="29"/>
      </c>
    </row>
    <row r="281" spans="2:7" ht="14.25">
      <c r="B281" s="16">
        <f t="shared" si="26"/>
      </c>
      <c r="C281" s="17">
        <f t="shared" si="27"/>
      </c>
      <c r="D281" s="17">
        <f t="shared" si="28"/>
      </c>
      <c r="E281" s="17">
        <f t="shared" si="24"/>
      </c>
      <c r="F281" s="17">
        <f t="shared" si="25"/>
      </c>
      <c r="G281" s="17">
        <f t="shared" si="29"/>
      </c>
    </row>
    <row r="282" spans="2:7" ht="14.25">
      <c r="B282" s="16">
        <f t="shared" si="26"/>
      </c>
      <c r="C282" s="17">
        <f t="shared" si="27"/>
      </c>
      <c r="D282" s="17">
        <f t="shared" si="28"/>
      </c>
      <c r="E282" s="17">
        <f t="shared" si="24"/>
      </c>
      <c r="F282" s="17">
        <f t="shared" si="25"/>
      </c>
      <c r="G282" s="17">
        <f t="shared" si="29"/>
      </c>
    </row>
    <row r="283" spans="2:7" ht="14.25">
      <c r="B283" s="16">
        <f t="shared" si="26"/>
      </c>
      <c r="C283" s="17">
        <f t="shared" si="27"/>
      </c>
      <c r="D283" s="17">
        <f t="shared" si="28"/>
      </c>
      <c r="E283" s="17">
        <f t="shared" si="24"/>
      </c>
      <c r="F283" s="17">
        <f t="shared" si="25"/>
      </c>
      <c r="G283" s="17">
        <f t="shared" si="29"/>
      </c>
    </row>
    <row r="284" spans="2:7" ht="14.25">
      <c r="B284" s="16">
        <f t="shared" si="26"/>
      </c>
      <c r="C284" s="17">
        <f t="shared" si="27"/>
      </c>
      <c r="D284" s="17">
        <f t="shared" si="28"/>
      </c>
      <c r="E284" s="17">
        <f t="shared" si="24"/>
      </c>
      <c r="F284" s="17">
        <f t="shared" si="25"/>
      </c>
      <c r="G284" s="17">
        <f t="shared" si="29"/>
      </c>
    </row>
    <row r="285" spans="2:7" ht="14.25">
      <c r="B285" s="16">
        <f t="shared" si="26"/>
      </c>
      <c r="C285" s="17">
        <f t="shared" si="27"/>
      </c>
      <c r="D285" s="17">
        <f t="shared" si="28"/>
      </c>
      <c r="E285" s="17">
        <f t="shared" si="24"/>
      </c>
      <c r="F285" s="17">
        <f t="shared" si="25"/>
      </c>
      <c r="G285" s="17">
        <f t="shared" si="29"/>
      </c>
    </row>
    <row r="286" spans="2:7" ht="14.25">
      <c r="B286" s="16">
        <f t="shared" si="26"/>
      </c>
      <c r="C286" s="17">
        <f t="shared" si="27"/>
      </c>
      <c r="D286" s="17">
        <f t="shared" si="28"/>
      </c>
      <c r="E286" s="17">
        <f t="shared" si="24"/>
      </c>
      <c r="F286" s="17">
        <f t="shared" si="25"/>
      </c>
      <c r="G286" s="17">
        <f t="shared" si="29"/>
      </c>
    </row>
    <row r="287" spans="2:7" ht="14.25">
      <c r="B287" s="16">
        <f t="shared" si="26"/>
      </c>
      <c r="C287" s="17">
        <f t="shared" si="27"/>
      </c>
      <c r="D287" s="17">
        <f t="shared" si="28"/>
      </c>
      <c r="E287" s="17">
        <f t="shared" si="24"/>
      </c>
      <c r="F287" s="17">
        <f t="shared" si="25"/>
      </c>
      <c r="G287" s="17">
        <f t="shared" si="29"/>
      </c>
    </row>
    <row r="288" spans="2:7" ht="14.25">
      <c r="B288" s="16">
        <f t="shared" si="26"/>
      </c>
      <c r="C288" s="17">
        <f t="shared" si="27"/>
      </c>
      <c r="D288" s="17">
        <f t="shared" si="28"/>
      </c>
      <c r="E288" s="17">
        <f t="shared" si="24"/>
      </c>
      <c r="F288" s="17">
        <f t="shared" si="25"/>
      </c>
      <c r="G288" s="17">
        <f t="shared" si="29"/>
      </c>
    </row>
    <row r="289" spans="2:7" ht="14.25">
      <c r="B289" s="16">
        <f t="shared" si="26"/>
      </c>
      <c r="C289" s="17">
        <f t="shared" si="27"/>
      </c>
      <c r="D289" s="17">
        <f t="shared" si="28"/>
      </c>
      <c r="E289" s="17">
        <f t="shared" si="24"/>
      </c>
      <c r="F289" s="17">
        <f t="shared" si="25"/>
      </c>
      <c r="G289" s="17">
        <f t="shared" si="29"/>
      </c>
    </row>
    <row r="290" spans="2:7" ht="14.25">
      <c r="B290" s="16">
        <f t="shared" si="26"/>
      </c>
      <c r="C290" s="17">
        <f t="shared" si="27"/>
      </c>
      <c r="D290" s="17">
        <f t="shared" si="28"/>
      </c>
      <c r="E290" s="17">
        <f t="shared" si="24"/>
      </c>
      <c r="F290" s="17">
        <f t="shared" si="25"/>
      </c>
      <c r="G290" s="17">
        <f t="shared" si="29"/>
      </c>
    </row>
    <row r="291" spans="2:7" ht="14.25">
      <c r="B291" s="16">
        <f t="shared" si="26"/>
      </c>
      <c r="C291" s="17">
        <f t="shared" si="27"/>
      </c>
      <c r="D291" s="17">
        <f t="shared" si="28"/>
      </c>
      <c r="E291" s="17">
        <f t="shared" si="24"/>
      </c>
      <c r="F291" s="17">
        <f t="shared" si="25"/>
      </c>
      <c r="G291" s="17">
        <f t="shared" si="29"/>
      </c>
    </row>
    <row r="292" spans="2:7" ht="14.25">
      <c r="B292" s="16">
        <f t="shared" si="26"/>
      </c>
      <c r="C292" s="17">
        <f t="shared" si="27"/>
      </c>
      <c r="D292" s="17">
        <f t="shared" si="28"/>
      </c>
      <c r="E292" s="17">
        <f t="shared" si="24"/>
      </c>
      <c r="F292" s="17">
        <f t="shared" si="25"/>
      </c>
      <c r="G292" s="17">
        <f t="shared" si="29"/>
      </c>
    </row>
    <row r="293" spans="2:7" ht="14.25">
      <c r="B293" s="16">
        <f t="shared" si="26"/>
      </c>
      <c r="C293" s="17">
        <f t="shared" si="27"/>
      </c>
      <c r="D293" s="17">
        <f t="shared" si="28"/>
      </c>
      <c r="E293" s="17">
        <f t="shared" si="24"/>
      </c>
      <c r="F293" s="17">
        <f t="shared" si="25"/>
      </c>
      <c r="G293" s="17">
        <f t="shared" si="29"/>
      </c>
    </row>
    <row r="294" spans="2:7" ht="14.25">
      <c r="B294" s="16">
        <f t="shared" si="26"/>
      </c>
      <c r="C294" s="17">
        <f t="shared" si="27"/>
      </c>
      <c r="D294" s="17">
        <f t="shared" si="28"/>
      </c>
      <c r="E294" s="17">
        <f t="shared" si="24"/>
      </c>
      <c r="F294" s="17">
        <f t="shared" si="25"/>
      </c>
      <c r="G294" s="17">
        <f t="shared" si="29"/>
      </c>
    </row>
    <row r="295" spans="2:7" ht="14.25">
      <c r="B295" s="16">
        <f t="shared" si="26"/>
      </c>
      <c r="C295" s="17">
        <f t="shared" si="27"/>
      </c>
      <c r="D295" s="17">
        <f t="shared" si="28"/>
      </c>
      <c r="E295" s="17">
        <f t="shared" si="24"/>
      </c>
      <c r="F295" s="17">
        <f t="shared" si="25"/>
      </c>
      <c r="G295" s="17">
        <f t="shared" si="29"/>
      </c>
    </row>
    <row r="296" spans="2:7" ht="14.25">
      <c r="B296" s="16">
        <f t="shared" si="26"/>
      </c>
      <c r="C296" s="17">
        <f t="shared" si="27"/>
      </c>
      <c r="D296" s="17">
        <f t="shared" si="28"/>
      </c>
      <c r="E296" s="17">
        <f t="shared" si="24"/>
      </c>
      <c r="F296" s="17">
        <f t="shared" si="25"/>
      </c>
      <c r="G296" s="17">
        <f t="shared" si="29"/>
      </c>
    </row>
    <row r="297" spans="2:7" ht="14.25">
      <c r="B297" s="16">
        <f t="shared" si="26"/>
      </c>
      <c r="C297" s="17">
        <f t="shared" si="27"/>
      </c>
      <c r="D297" s="17">
        <f t="shared" si="28"/>
      </c>
      <c r="E297" s="17">
        <f t="shared" si="24"/>
      </c>
      <c r="F297" s="17">
        <f t="shared" si="25"/>
      </c>
      <c r="G297" s="17">
        <f t="shared" si="29"/>
      </c>
    </row>
    <row r="298" spans="2:7" ht="14.25">
      <c r="B298" s="16">
        <f t="shared" si="26"/>
      </c>
      <c r="C298" s="17">
        <f t="shared" si="27"/>
      </c>
      <c r="D298" s="17">
        <f t="shared" si="28"/>
      </c>
      <c r="E298" s="17">
        <f t="shared" si="24"/>
      </c>
      <c r="F298" s="17">
        <f t="shared" si="25"/>
      </c>
      <c r="G298" s="17">
        <f t="shared" si="29"/>
      </c>
    </row>
    <row r="299" spans="2:7" ht="14.25">
      <c r="B299" s="16">
        <f t="shared" si="26"/>
      </c>
      <c r="C299" s="17">
        <f t="shared" si="27"/>
      </c>
      <c r="D299" s="17">
        <f t="shared" si="28"/>
      </c>
      <c r="E299" s="17">
        <f t="shared" si="24"/>
      </c>
      <c r="F299" s="17">
        <f t="shared" si="25"/>
      </c>
      <c r="G299" s="17">
        <f t="shared" si="29"/>
      </c>
    </row>
    <row r="300" spans="2:7" ht="14.25">
      <c r="B300" s="16">
        <f t="shared" si="26"/>
      </c>
      <c r="C300" s="17">
        <f t="shared" si="27"/>
      </c>
      <c r="D300" s="17">
        <f t="shared" si="28"/>
      </c>
      <c r="E300" s="17">
        <f t="shared" si="24"/>
      </c>
      <c r="F300" s="17">
        <f t="shared" si="25"/>
      </c>
      <c r="G300" s="17">
        <f t="shared" si="29"/>
      </c>
    </row>
    <row r="301" spans="2:7" ht="14.25">
      <c r="B301" s="16">
        <f t="shared" si="26"/>
      </c>
      <c r="C301" s="17">
        <f t="shared" si="27"/>
      </c>
      <c r="D301" s="17">
        <f t="shared" si="28"/>
      </c>
      <c r="E301" s="17">
        <f t="shared" si="24"/>
      </c>
      <c r="F301" s="17">
        <f t="shared" si="25"/>
      </c>
      <c r="G301" s="17">
        <f t="shared" si="29"/>
      </c>
    </row>
    <row r="302" spans="2:7" ht="14.25">
      <c r="B302" s="16">
        <f t="shared" si="26"/>
      </c>
      <c r="C302" s="17">
        <f t="shared" si="27"/>
      </c>
      <c r="D302" s="17">
        <f t="shared" si="28"/>
      </c>
      <c r="E302" s="17">
        <f t="shared" si="24"/>
      </c>
      <c r="F302" s="17">
        <f t="shared" si="25"/>
      </c>
      <c r="G302" s="17">
        <f t="shared" si="29"/>
      </c>
    </row>
    <row r="303" spans="2:7" ht="14.25">
      <c r="B303" s="16">
        <f t="shared" si="26"/>
      </c>
      <c r="C303" s="17">
        <f t="shared" si="27"/>
      </c>
      <c r="D303" s="17">
        <f t="shared" si="28"/>
      </c>
      <c r="E303" s="17">
        <f t="shared" si="24"/>
      </c>
      <c r="F303" s="17">
        <f t="shared" si="25"/>
      </c>
      <c r="G303" s="17">
        <f t="shared" si="29"/>
      </c>
    </row>
    <row r="304" spans="2:7" ht="14.25">
      <c r="B304" s="16">
        <f t="shared" si="26"/>
      </c>
      <c r="C304" s="17">
        <f t="shared" si="27"/>
      </c>
      <c r="D304" s="17">
        <f t="shared" si="28"/>
      </c>
      <c r="E304" s="17">
        <f t="shared" si="24"/>
      </c>
      <c r="F304" s="17">
        <f t="shared" si="25"/>
      </c>
      <c r="G304" s="17">
        <f t="shared" si="29"/>
      </c>
    </row>
    <row r="305" spans="2:7" ht="14.25">
      <c r="B305" s="16">
        <f t="shared" si="26"/>
      </c>
      <c r="C305" s="17">
        <f t="shared" si="27"/>
      </c>
      <c r="D305" s="17">
        <f t="shared" si="28"/>
      </c>
      <c r="E305" s="17">
        <f t="shared" si="24"/>
      </c>
      <c r="F305" s="17">
        <f t="shared" si="25"/>
      </c>
      <c r="G305" s="17">
        <f t="shared" si="29"/>
      </c>
    </row>
    <row r="306" spans="2:7" ht="14.25">
      <c r="B306" s="16">
        <f t="shared" si="26"/>
      </c>
      <c r="C306" s="17">
        <f t="shared" si="27"/>
      </c>
      <c r="D306" s="17">
        <f t="shared" si="28"/>
      </c>
      <c r="E306" s="17">
        <f t="shared" si="24"/>
      </c>
      <c r="F306" s="17">
        <f t="shared" si="25"/>
      </c>
      <c r="G306" s="17">
        <f t="shared" si="29"/>
      </c>
    </row>
    <row r="307" spans="2:7" ht="14.25">
      <c r="B307" s="16">
        <f t="shared" si="26"/>
      </c>
      <c r="C307" s="17">
        <f t="shared" si="27"/>
      </c>
      <c r="D307" s="17">
        <f t="shared" si="28"/>
      </c>
      <c r="E307" s="17">
        <f t="shared" si="24"/>
      </c>
      <c r="F307" s="17">
        <f t="shared" si="25"/>
      </c>
      <c r="G307" s="17">
        <f t="shared" si="29"/>
      </c>
    </row>
    <row r="308" spans="2:7" ht="14.25">
      <c r="B308" s="16">
        <f t="shared" si="26"/>
      </c>
      <c r="C308" s="17">
        <f t="shared" si="27"/>
      </c>
      <c r="D308" s="17">
        <f t="shared" si="28"/>
      </c>
      <c r="E308" s="17">
        <f t="shared" si="24"/>
      </c>
      <c r="F308" s="17">
        <f t="shared" si="25"/>
      </c>
      <c r="G308" s="17">
        <f t="shared" si="29"/>
      </c>
    </row>
    <row r="309" spans="2:7" ht="14.25">
      <c r="B309" s="16">
        <f t="shared" si="26"/>
      </c>
      <c r="C309" s="17">
        <f t="shared" si="27"/>
      </c>
      <c r="D309" s="17">
        <f t="shared" si="28"/>
      </c>
      <c r="E309" s="17">
        <f t="shared" si="24"/>
      </c>
      <c r="F309" s="17">
        <f t="shared" si="25"/>
      </c>
      <c r="G309" s="17">
        <f t="shared" si="29"/>
      </c>
    </row>
    <row r="310" spans="2:7" ht="14.25">
      <c r="B310" s="16">
        <f t="shared" si="26"/>
      </c>
      <c r="C310" s="17">
        <f t="shared" si="27"/>
      </c>
      <c r="D310" s="17">
        <f t="shared" si="28"/>
      </c>
      <c r="E310" s="17">
        <f t="shared" si="24"/>
      </c>
      <c r="F310" s="17">
        <f t="shared" si="25"/>
      </c>
      <c r="G310" s="17">
        <f t="shared" si="29"/>
      </c>
    </row>
    <row r="311" spans="2:7" ht="14.25">
      <c r="B311" s="16">
        <f t="shared" si="26"/>
      </c>
      <c r="C311" s="17">
        <f t="shared" si="27"/>
      </c>
      <c r="D311" s="17">
        <f t="shared" si="28"/>
      </c>
      <c r="E311" s="17">
        <f t="shared" si="24"/>
      </c>
      <c r="F311" s="17">
        <f t="shared" si="25"/>
      </c>
      <c r="G311" s="17">
        <f t="shared" si="29"/>
      </c>
    </row>
    <row r="312" spans="2:7" ht="14.25">
      <c r="B312" s="16">
        <f t="shared" si="26"/>
      </c>
      <c r="C312" s="17">
        <f t="shared" si="27"/>
      </c>
      <c r="D312" s="17">
        <f t="shared" si="28"/>
      </c>
      <c r="E312" s="17">
        <f t="shared" si="24"/>
      </c>
      <c r="F312" s="17">
        <f t="shared" si="25"/>
      </c>
      <c r="G312" s="17">
        <f t="shared" si="29"/>
      </c>
    </row>
    <row r="313" spans="2:7" ht="14.25">
      <c r="B313" s="16">
        <f t="shared" si="26"/>
      </c>
      <c r="C313" s="17">
        <f t="shared" si="27"/>
      </c>
      <c r="D313" s="17">
        <f t="shared" si="28"/>
      </c>
      <c r="E313" s="17">
        <f t="shared" si="24"/>
      </c>
      <c r="F313" s="17">
        <f t="shared" si="25"/>
      </c>
      <c r="G313" s="17">
        <f t="shared" si="29"/>
      </c>
    </row>
    <row r="314" spans="2:7" ht="14.25">
      <c r="B314" s="16">
        <f t="shared" si="26"/>
      </c>
      <c r="C314" s="17">
        <f t="shared" si="27"/>
      </c>
      <c r="D314" s="17">
        <f t="shared" si="28"/>
      </c>
      <c r="E314" s="17">
        <f t="shared" si="24"/>
      </c>
      <c r="F314" s="17">
        <f t="shared" si="25"/>
      </c>
      <c r="G314" s="17">
        <f t="shared" si="29"/>
      </c>
    </row>
    <row r="315" spans="2:7" ht="14.25">
      <c r="B315" s="16">
        <f t="shared" si="26"/>
      </c>
      <c r="C315" s="17">
        <f t="shared" si="27"/>
      </c>
      <c r="D315" s="17">
        <f t="shared" si="28"/>
      </c>
      <c r="E315" s="17">
        <f t="shared" si="24"/>
      </c>
      <c r="F315" s="17">
        <f t="shared" si="25"/>
      </c>
      <c r="G315" s="17">
        <f t="shared" si="29"/>
      </c>
    </row>
    <row r="316" spans="2:7" ht="14.25">
      <c r="B316" s="16">
        <f t="shared" si="26"/>
      </c>
      <c r="C316" s="17">
        <f t="shared" si="27"/>
      </c>
      <c r="D316" s="17">
        <f t="shared" si="28"/>
      </c>
      <c r="E316" s="17">
        <f t="shared" si="24"/>
      </c>
      <c r="F316" s="17">
        <f t="shared" si="25"/>
      </c>
      <c r="G316" s="17">
        <f t="shared" si="29"/>
      </c>
    </row>
    <row r="317" spans="2:7" ht="14.25">
      <c r="B317" s="16">
        <f t="shared" si="26"/>
      </c>
      <c r="C317" s="17">
        <f t="shared" si="27"/>
      </c>
      <c r="D317" s="17">
        <f t="shared" si="28"/>
      </c>
      <c r="E317" s="17">
        <f t="shared" si="24"/>
      </c>
      <c r="F317" s="17">
        <f t="shared" si="25"/>
      </c>
      <c r="G317" s="17">
        <f t="shared" si="29"/>
      </c>
    </row>
    <row r="318" spans="2:7" ht="14.25">
      <c r="B318" s="16">
        <f t="shared" si="26"/>
      </c>
      <c r="C318" s="17">
        <f t="shared" si="27"/>
      </c>
      <c r="D318" s="17">
        <f t="shared" si="28"/>
      </c>
      <c r="E318" s="17">
        <f t="shared" si="24"/>
      </c>
      <c r="F318" s="17">
        <f t="shared" si="25"/>
      </c>
      <c r="G318" s="17">
        <f t="shared" si="29"/>
      </c>
    </row>
    <row r="319" spans="2:7" ht="14.25">
      <c r="B319" s="16">
        <f t="shared" si="26"/>
      </c>
      <c r="C319" s="17">
        <f t="shared" si="27"/>
      </c>
      <c r="D319" s="17">
        <f t="shared" si="28"/>
      </c>
      <c r="E319" s="17">
        <f t="shared" si="24"/>
      </c>
      <c r="F319" s="17">
        <f t="shared" si="25"/>
      </c>
      <c r="G319" s="17">
        <f t="shared" si="29"/>
      </c>
    </row>
    <row r="320" spans="2:7" ht="14.25">
      <c r="B320" s="16">
        <f t="shared" si="26"/>
      </c>
      <c r="C320" s="17">
        <f t="shared" si="27"/>
      </c>
      <c r="D320" s="17">
        <f t="shared" si="28"/>
      </c>
      <c r="E320" s="17">
        <f t="shared" si="24"/>
      </c>
      <c r="F320" s="17">
        <f t="shared" si="25"/>
      </c>
      <c r="G320" s="17">
        <f t="shared" si="29"/>
      </c>
    </row>
    <row r="321" spans="2:7" ht="14.25">
      <c r="B321" s="16">
        <f t="shared" si="26"/>
      </c>
      <c r="C321" s="17">
        <f t="shared" si="27"/>
      </c>
      <c r="D321" s="17">
        <f t="shared" si="28"/>
      </c>
      <c r="E321" s="17">
        <f t="shared" si="24"/>
      </c>
      <c r="F321" s="17">
        <f t="shared" si="25"/>
      </c>
      <c r="G321" s="17">
        <f t="shared" si="29"/>
      </c>
    </row>
    <row r="322" spans="2:7" ht="14.25">
      <c r="B322" s="16">
        <f t="shared" si="26"/>
      </c>
      <c r="C322" s="17">
        <f t="shared" si="27"/>
      </c>
      <c r="D322" s="17">
        <f t="shared" si="28"/>
      </c>
      <c r="E322" s="17">
        <f t="shared" si="24"/>
      </c>
      <c r="F322" s="17">
        <f t="shared" si="25"/>
      </c>
      <c r="G322" s="17">
        <f t="shared" si="29"/>
      </c>
    </row>
    <row r="323" spans="2:7" ht="14.25">
      <c r="B323" s="16">
        <f t="shared" si="26"/>
      </c>
      <c r="C323" s="17">
        <f t="shared" si="27"/>
      </c>
      <c r="D323" s="17">
        <f t="shared" si="28"/>
      </c>
      <c r="E323" s="17">
        <f t="shared" si="24"/>
      </c>
      <c r="F323" s="17">
        <f t="shared" si="25"/>
      </c>
      <c r="G323" s="17">
        <f t="shared" si="29"/>
      </c>
    </row>
    <row r="324" spans="2:7" ht="14.25">
      <c r="B324" s="16">
        <f t="shared" si="26"/>
      </c>
      <c r="C324" s="17">
        <f t="shared" si="27"/>
      </c>
      <c r="D324" s="17">
        <f t="shared" si="28"/>
      </c>
      <c r="E324" s="17">
        <f t="shared" si="24"/>
      </c>
      <c r="F324" s="17">
        <f t="shared" si="25"/>
      </c>
      <c r="G324" s="17">
        <f t="shared" si="29"/>
      </c>
    </row>
    <row r="325" spans="2:7" ht="14.25">
      <c r="B325" s="16">
        <f t="shared" si="26"/>
      </c>
      <c r="C325" s="17">
        <f t="shared" si="27"/>
      </c>
      <c r="D325" s="17">
        <f t="shared" si="28"/>
      </c>
      <c r="E325" s="17">
        <f t="shared" si="24"/>
      </c>
      <c r="F325" s="17">
        <f t="shared" si="25"/>
      </c>
      <c r="G325" s="17">
        <f t="shared" si="29"/>
      </c>
    </row>
    <row r="326" spans="2:7" ht="14.25">
      <c r="B326" s="16">
        <f t="shared" si="26"/>
      </c>
      <c r="C326" s="17">
        <f t="shared" si="27"/>
      </c>
      <c r="D326" s="17">
        <f t="shared" si="28"/>
      </c>
      <c r="E326" s="17">
        <f t="shared" si="24"/>
      </c>
      <c r="F326" s="17">
        <f t="shared" si="25"/>
      </c>
      <c r="G326" s="17">
        <f t="shared" si="29"/>
      </c>
    </row>
    <row r="327" spans="2:7" ht="14.25">
      <c r="B327" s="16">
        <f t="shared" si="26"/>
      </c>
      <c r="C327" s="17">
        <f t="shared" si="27"/>
      </c>
      <c r="D327" s="17">
        <f t="shared" si="28"/>
      </c>
      <c r="E327" s="17">
        <f t="shared" si="24"/>
      </c>
      <c r="F327" s="17">
        <f t="shared" si="25"/>
      </c>
      <c r="G327" s="17">
        <f t="shared" si="29"/>
      </c>
    </row>
    <row r="328" spans="2:7" ht="14.25">
      <c r="B328" s="16">
        <f t="shared" si="26"/>
      </c>
      <c r="C328" s="17">
        <f t="shared" si="27"/>
      </c>
      <c r="D328" s="17">
        <f t="shared" si="28"/>
      </c>
      <c r="E328" s="17">
        <f t="shared" si="24"/>
      </c>
      <c r="F328" s="17">
        <f t="shared" si="25"/>
      </c>
      <c r="G328" s="17">
        <f t="shared" si="29"/>
      </c>
    </row>
    <row r="329" spans="2:7" ht="14.25">
      <c r="B329" s="16">
        <f t="shared" si="26"/>
      </c>
      <c r="C329" s="17">
        <f t="shared" si="27"/>
      </c>
      <c r="D329" s="17">
        <f t="shared" si="28"/>
      </c>
      <c r="E329" s="17">
        <f aca="true" t="shared" si="30" ref="E329:E392">IF(B329="","",C329*Vextir/12)</f>
      </c>
      <c r="F329" s="17">
        <f aca="true" t="shared" si="31" ref="F329:F392">IF(B329="","",Greiðsla)</f>
      </c>
      <c r="G329" s="17">
        <f t="shared" si="29"/>
      </c>
    </row>
    <row r="330" spans="2:7" ht="14.25">
      <c r="B330" s="16">
        <f aca="true" t="shared" si="32" ref="B330:B393">IF(OR(B329="",B329=Fj.afborgana),"",B329+1)</f>
      </c>
      <c r="C330" s="17">
        <f t="shared" si="27"/>
      </c>
      <c r="D330" s="17">
        <f t="shared" si="28"/>
      </c>
      <c r="E330" s="17">
        <f t="shared" si="30"/>
      </c>
      <c r="F330" s="17">
        <f t="shared" si="31"/>
      </c>
      <c r="G330" s="17">
        <f t="shared" si="29"/>
      </c>
    </row>
    <row r="331" spans="2:7" ht="14.25">
      <c r="B331" s="16">
        <f t="shared" si="32"/>
      </c>
      <c r="C331" s="17">
        <f t="shared" si="27"/>
      </c>
      <c r="D331" s="17">
        <f t="shared" si="28"/>
      </c>
      <c r="E331" s="17">
        <f t="shared" si="30"/>
      </c>
      <c r="F331" s="17">
        <f t="shared" si="31"/>
      </c>
      <c r="G331" s="17">
        <f t="shared" si="29"/>
      </c>
    </row>
    <row r="332" spans="2:7" ht="14.25">
      <c r="B332" s="16">
        <f t="shared" si="32"/>
      </c>
      <c r="C332" s="17">
        <f t="shared" si="27"/>
      </c>
      <c r="D332" s="17">
        <f t="shared" si="28"/>
      </c>
      <c r="E332" s="17">
        <f t="shared" si="30"/>
      </c>
      <c r="F332" s="17">
        <f t="shared" si="31"/>
      </c>
      <c r="G332" s="17">
        <f t="shared" si="29"/>
      </c>
    </row>
    <row r="333" spans="2:7" ht="14.25">
      <c r="B333" s="16">
        <f t="shared" si="32"/>
      </c>
      <c r="C333" s="17">
        <f aca="true" t="shared" si="33" ref="C333:C396">IF(B333="","",G332)</f>
      </c>
      <c r="D333" s="17">
        <f aca="true" t="shared" si="34" ref="D333:D396">IF(B333="","",F333-E333)</f>
      </c>
      <c r="E333" s="17">
        <f t="shared" si="30"/>
      </c>
      <c r="F333" s="17">
        <f t="shared" si="31"/>
      </c>
      <c r="G333" s="17">
        <f aca="true" t="shared" si="35" ref="G333:G396">IF(B333="","",C333-D333)</f>
      </c>
    </row>
    <row r="334" spans="2:7" ht="14.25">
      <c r="B334" s="16">
        <f t="shared" si="32"/>
      </c>
      <c r="C334" s="17">
        <f t="shared" si="33"/>
      </c>
      <c r="D334" s="17">
        <f t="shared" si="34"/>
      </c>
      <c r="E334" s="17">
        <f t="shared" si="30"/>
      </c>
      <c r="F334" s="17">
        <f t="shared" si="31"/>
      </c>
      <c r="G334" s="17">
        <f t="shared" si="35"/>
      </c>
    </row>
    <row r="335" spans="2:7" ht="14.25">
      <c r="B335" s="16">
        <f t="shared" si="32"/>
      </c>
      <c r="C335" s="17">
        <f t="shared" si="33"/>
      </c>
      <c r="D335" s="17">
        <f t="shared" si="34"/>
      </c>
      <c r="E335" s="17">
        <f t="shared" si="30"/>
      </c>
      <c r="F335" s="17">
        <f t="shared" si="31"/>
      </c>
      <c r="G335" s="17">
        <f t="shared" si="35"/>
      </c>
    </row>
    <row r="336" spans="2:7" ht="14.25">
      <c r="B336" s="16">
        <f t="shared" si="32"/>
      </c>
      <c r="C336" s="17">
        <f t="shared" si="33"/>
      </c>
      <c r="D336" s="17">
        <f t="shared" si="34"/>
      </c>
      <c r="E336" s="17">
        <f t="shared" si="30"/>
      </c>
      <c r="F336" s="17">
        <f t="shared" si="31"/>
      </c>
      <c r="G336" s="17">
        <f t="shared" si="35"/>
      </c>
    </row>
    <row r="337" spans="2:7" ht="14.25">
      <c r="B337" s="16">
        <f t="shared" si="32"/>
      </c>
      <c r="C337" s="17">
        <f t="shared" si="33"/>
      </c>
      <c r="D337" s="17">
        <f t="shared" si="34"/>
      </c>
      <c r="E337" s="17">
        <f t="shared" si="30"/>
      </c>
      <c r="F337" s="17">
        <f t="shared" si="31"/>
      </c>
      <c r="G337" s="17">
        <f t="shared" si="35"/>
      </c>
    </row>
    <row r="338" spans="2:7" ht="14.25">
      <c r="B338" s="16">
        <f t="shared" si="32"/>
      </c>
      <c r="C338" s="17">
        <f t="shared" si="33"/>
      </c>
      <c r="D338" s="17">
        <f t="shared" si="34"/>
      </c>
      <c r="E338" s="17">
        <f t="shared" si="30"/>
      </c>
      <c r="F338" s="17">
        <f t="shared" si="31"/>
      </c>
      <c r="G338" s="17">
        <f t="shared" si="35"/>
      </c>
    </row>
    <row r="339" spans="2:7" ht="14.25">
      <c r="B339" s="16">
        <f t="shared" si="32"/>
      </c>
      <c r="C339" s="17">
        <f t="shared" si="33"/>
      </c>
      <c r="D339" s="17">
        <f t="shared" si="34"/>
      </c>
      <c r="E339" s="17">
        <f t="shared" si="30"/>
      </c>
      <c r="F339" s="17">
        <f t="shared" si="31"/>
      </c>
      <c r="G339" s="17">
        <f t="shared" si="35"/>
      </c>
    </row>
    <row r="340" spans="2:7" ht="14.25">
      <c r="B340" s="16">
        <f t="shared" si="32"/>
      </c>
      <c r="C340" s="17">
        <f t="shared" si="33"/>
      </c>
      <c r="D340" s="17">
        <f t="shared" si="34"/>
      </c>
      <c r="E340" s="17">
        <f t="shared" si="30"/>
      </c>
      <c r="F340" s="17">
        <f t="shared" si="31"/>
      </c>
      <c r="G340" s="17">
        <f t="shared" si="35"/>
      </c>
    </row>
    <row r="341" spans="2:7" ht="14.25">
      <c r="B341" s="16">
        <f t="shared" si="32"/>
      </c>
      <c r="C341" s="17">
        <f t="shared" si="33"/>
      </c>
      <c r="D341" s="17">
        <f t="shared" si="34"/>
      </c>
      <c r="E341" s="17">
        <f t="shared" si="30"/>
      </c>
      <c r="F341" s="17">
        <f t="shared" si="31"/>
      </c>
      <c r="G341" s="17">
        <f t="shared" si="35"/>
      </c>
    </row>
    <row r="342" spans="2:7" ht="14.25">
      <c r="B342" s="16">
        <f t="shared" si="32"/>
      </c>
      <c r="C342" s="17">
        <f t="shared" si="33"/>
      </c>
      <c r="D342" s="17">
        <f t="shared" si="34"/>
      </c>
      <c r="E342" s="17">
        <f t="shared" si="30"/>
      </c>
      <c r="F342" s="17">
        <f t="shared" si="31"/>
      </c>
      <c r="G342" s="17">
        <f t="shared" si="35"/>
      </c>
    </row>
    <row r="343" spans="2:7" ht="14.25">
      <c r="B343" s="16">
        <f t="shared" si="32"/>
      </c>
      <c r="C343" s="17">
        <f t="shared" si="33"/>
      </c>
      <c r="D343" s="17">
        <f t="shared" si="34"/>
      </c>
      <c r="E343" s="17">
        <f t="shared" si="30"/>
      </c>
      <c r="F343" s="17">
        <f t="shared" si="31"/>
      </c>
      <c r="G343" s="17">
        <f t="shared" si="35"/>
      </c>
    </row>
    <row r="344" spans="2:7" ht="14.25">
      <c r="B344" s="16">
        <f t="shared" si="32"/>
      </c>
      <c r="C344" s="17">
        <f t="shared" si="33"/>
      </c>
      <c r="D344" s="17">
        <f t="shared" si="34"/>
      </c>
      <c r="E344" s="17">
        <f t="shared" si="30"/>
      </c>
      <c r="F344" s="17">
        <f t="shared" si="31"/>
      </c>
      <c r="G344" s="17">
        <f t="shared" si="35"/>
      </c>
    </row>
    <row r="345" spans="2:7" ht="14.25">
      <c r="B345" s="16">
        <f t="shared" si="32"/>
      </c>
      <c r="C345" s="17">
        <f t="shared" si="33"/>
      </c>
      <c r="D345" s="17">
        <f t="shared" si="34"/>
      </c>
      <c r="E345" s="17">
        <f t="shared" si="30"/>
      </c>
      <c r="F345" s="17">
        <f t="shared" si="31"/>
      </c>
      <c r="G345" s="17">
        <f t="shared" si="35"/>
      </c>
    </row>
    <row r="346" spans="2:7" ht="14.25">
      <c r="B346" s="16">
        <f t="shared" si="32"/>
      </c>
      <c r="C346" s="17">
        <f t="shared" si="33"/>
      </c>
      <c r="D346" s="17">
        <f t="shared" si="34"/>
      </c>
      <c r="E346" s="17">
        <f t="shared" si="30"/>
      </c>
      <c r="F346" s="17">
        <f t="shared" si="31"/>
      </c>
      <c r="G346" s="17">
        <f t="shared" si="35"/>
      </c>
    </row>
    <row r="347" spans="2:7" ht="14.25">
      <c r="B347" s="16">
        <f t="shared" si="32"/>
      </c>
      <c r="C347" s="17">
        <f t="shared" si="33"/>
      </c>
      <c r="D347" s="17">
        <f t="shared" si="34"/>
      </c>
      <c r="E347" s="17">
        <f t="shared" si="30"/>
      </c>
      <c r="F347" s="17">
        <f t="shared" si="31"/>
      </c>
      <c r="G347" s="17">
        <f t="shared" si="35"/>
      </c>
    </row>
    <row r="348" spans="2:7" ht="14.25">
      <c r="B348" s="16">
        <f t="shared" si="32"/>
      </c>
      <c r="C348" s="17">
        <f t="shared" si="33"/>
      </c>
      <c r="D348" s="17">
        <f t="shared" si="34"/>
      </c>
      <c r="E348" s="17">
        <f t="shared" si="30"/>
      </c>
      <c r="F348" s="17">
        <f t="shared" si="31"/>
      </c>
      <c r="G348" s="17">
        <f t="shared" si="35"/>
      </c>
    </row>
    <row r="349" spans="2:7" ht="14.25">
      <c r="B349" s="16">
        <f t="shared" si="32"/>
      </c>
      <c r="C349" s="17">
        <f t="shared" si="33"/>
      </c>
      <c r="D349" s="17">
        <f t="shared" si="34"/>
      </c>
      <c r="E349" s="17">
        <f t="shared" si="30"/>
      </c>
      <c r="F349" s="17">
        <f t="shared" si="31"/>
      </c>
      <c r="G349" s="17">
        <f t="shared" si="35"/>
      </c>
    </row>
    <row r="350" spans="2:7" ht="14.25">
      <c r="B350" s="16">
        <f t="shared" si="32"/>
      </c>
      <c r="C350" s="17">
        <f t="shared" si="33"/>
      </c>
      <c r="D350" s="17">
        <f t="shared" si="34"/>
      </c>
      <c r="E350" s="17">
        <f t="shared" si="30"/>
      </c>
      <c r="F350" s="17">
        <f t="shared" si="31"/>
      </c>
      <c r="G350" s="17">
        <f t="shared" si="35"/>
      </c>
    </row>
    <row r="351" spans="2:7" ht="14.25">
      <c r="B351" s="16">
        <f t="shared" si="32"/>
      </c>
      <c r="C351" s="17">
        <f t="shared" si="33"/>
      </c>
      <c r="D351" s="17">
        <f t="shared" si="34"/>
      </c>
      <c r="E351" s="17">
        <f t="shared" si="30"/>
      </c>
      <c r="F351" s="17">
        <f t="shared" si="31"/>
      </c>
      <c r="G351" s="17">
        <f t="shared" si="35"/>
      </c>
    </row>
    <row r="352" spans="2:7" ht="14.25">
      <c r="B352" s="16">
        <f t="shared" si="32"/>
      </c>
      <c r="C352" s="17">
        <f t="shared" si="33"/>
      </c>
      <c r="D352" s="17">
        <f t="shared" si="34"/>
      </c>
      <c r="E352" s="17">
        <f t="shared" si="30"/>
      </c>
      <c r="F352" s="17">
        <f t="shared" si="31"/>
      </c>
      <c r="G352" s="17">
        <f t="shared" si="35"/>
      </c>
    </row>
    <row r="353" spans="2:7" ht="14.25">
      <c r="B353" s="16">
        <f t="shared" si="32"/>
      </c>
      <c r="C353" s="17">
        <f t="shared" si="33"/>
      </c>
      <c r="D353" s="17">
        <f t="shared" si="34"/>
      </c>
      <c r="E353" s="17">
        <f t="shared" si="30"/>
      </c>
      <c r="F353" s="17">
        <f t="shared" si="31"/>
      </c>
      <c r="G353" s="17">
        <f t="shared" si="35"/>
      </c>
    </row>
    <row r="354" spans="2:7" ht="14.25">
      <c r="B354" s="16">
        <f t="shared" si="32"/>
      </c>
      <c r="C354" s="17">
        <f t="shared" si="33"/>
      </c>
      <c r="D354" s="17">
        <f t="shared" si="34"/>
      </c>
      <c r="E354" s="17">
        <f t="shared" si="30"/>
      </c>
      <c r="F354" s="17">
        <f t="shared" si="31"/>
      </c>
      <c r="G354" s="17">
        <f t="shared" si="35"/>
      </c>
    </row>
    <row r="355" spans="2:7" ht="14.25">
      <c r="B355" s="16">
        <f t="shared" si="32"/>
      </c>
      <c r="C355" s="17">
        <f t="shared" si="33"/>
      </c>
      <c r="D355" s="17">
        <f t="shared" si="34"/>
      </c>
      <c r="E355" s="17">
        <f t="shared" si="30"/>
      </c>
      <c r="F355" s="17">
        <f t="shared" si="31"/>
      </c>
      <c r="G355" s="17">
        <f t="shared" si="35"/>
      </c>
    </row>
    <row r="356" spans="2:7" ht="14.25">
      <c r="B356" s="16">
        <f t="shared" si="32"/>
      </c>
      <c r="C356" s="17">
        <f t="shared" si="33"/>
      </c>
      <c r="D356" s="17">
        <f t="shared" si="34"/>
      </c>
      <c r="E356" s="17">
        <f t="shared" si="30"/>
      </c>
      <c r="F356" s="17">
        <f t="shared" si="31"/>
      </c>
      <c r="G356" s="17">
        <f t="shared" si="35"/>
      </c>
    </row>
    <row r="357" spans="2:7" ht="14.25">
      <c r="B357" s="16">
        <f t="shared" si="32"/>
      </c>
      <c r="C357" s="17">
        <f t="shared" si="33"/>
      </c>
      <c r="D357" s="17">
        <f t="shared" si="34"/>
      </c>
      <c r="E357" s="17">
        <f t="shared" si="30"/>
      </c>
      <c r="F357" s="17">
        <f t="shared" si="31"/>
      </c>
      <c r="G357" s="17">
        <f t="shared" si="35"/>
      </c>
    </row>
    <row r="358" spans="2:7" ht="14.25">
      <c r="B358" s="16">
        <f t="shared" si="32"/>
      </c>
      <c r="C358" s="17">
        <f t="shared" si="33"/>
      </c>
      <c r="D358" s="17">
        <f t="shared" si="34"/>
      </c>
      <c r="E358" s="17">
        <f t="shared" si="30"/>
      </c>
      <c r="F358" s="17">
        <f t="shared" si="31"/>
      </c>
      <c r="G358" s="17">
        <f t="shared" si="35"/>
      </c>
    </row>
    <row r="359" spans="2:7" ht="14.25">
      <c r="B359" s="16">
        <f t="shared" si="32"/>
      </c>
      <c r="C359" s="17">
        <f t="shared" si="33"/>
      </c>
      <c r="D359" s="17">
        <f t="shared" si="34"/>
      </c>
      <c r="E359" s="17">
        <f t="shared" si="30"/>
      </c>
      <c r="F359" s="17">
        <f t="shared" si="31"/>
      </c>
      <c r="G359" s="17">
        <f t="shared" si="35"/>
      </c>
    </row>
    <row r="360" spans="2:7" ht="14.25">
      <c r="B360" s="16">
        <f t="shared" si="32"/>
      </c>
      <c r="C360" s="17">
        <f t="shared" si="33"/>
      </c>
      <c r="D360" s="17">
        <f t="shared" si="34"/>
      </c>
      <c r="E360" s="17">
        <f t="shared" si="30"/>
      </c>
      <c r="F360" s="17">
        <f t="shared" si="31"/>
      </c>
      <c r="G360" s="17">
        <f t="shared" si="35"/>
      </c>
    </row>
    <row r="361" spans="2:7" ht="14.25">
      <c r="B361" s="16">
        <f t="shared" si="32"/>
      </c>
      <c r="C361" s="17">
        <f t="shared" si="33"/>
      </c>
      <c r="D361" s="17">
        <f t="shared" si="34"/>
      </c>
      <c r="E361" s="17">
        <f t="shared" si="30"/>
      </c>
      <c r="F361" s="17">
        <f t="shared" si="31"/>
      </c>
      <c r="G361" s="17">
        <f t="shared" si="35"/>
      </c>
    </row>
    <row r="362" spans="2:7" ht="14.25">
      <c r="B362" s="16">
        <f t="shared" si="32"/>
      </c>
      <c r="C362" s="17">
        <f t="shared" si="33"/>
      </c>
      <c r="D362" s="17">
        <f t="shared" si="34"/>
      </c>
      <c r="E362" s="17">
        <f t="shared" si="30"/>
      </c>
      <c r="F362" s="17">
        <f t="shared" si="31"/>
      </c>
      <c r="G362" s="17">
        <f t="shared" si="35"/>
      </c>
    </row>
    <row r="363" spans="2:7" ht="14.25">
      <c r="B363" s="16">
        <f t="shared" si="32"/>
      </c>
      <c r="C363" s="17">
        <f t="shared" si="33"/>
      </c>
      <c r="D363" s="17">
        <f t="shared" si="34"/>
      </c>
      <c r="E363" s="17">
        <f t="shared" si="30"/>
      </c>
      <c r="F363" s="17">
        <f t="shared" si="31"/>
      </c>
      <c r="G363" s="17">
        <f t="shared" si="35"/>
      </c>
    </row>
    <row r="364" spans="2:7" ht="14.25">
      <c r="B364" s="16">
        <f t="shared" si="32"/>
      </c>
      <c r="C364" s="17">
        <f t="shared" si="33"/>
      </c>
      <c r="D364" s="17">
        <f t="shared" si="34"/>
      </c>
      <c r="E364" s="17">
        <f t="shared" si="30"/>
      </c>
      <c r="F364" s="17">
        <f t="shared" si="31"/>
      </c>
      <c r="G364" s="17">
        <f t="shared" si="35"/>
      </c>
    </row>
    <row r="365" spans="2:7" ht="14.25">
      <c r="B365" s="16">
        <f t="shared" si="32"/>
      </c>
      <c r="C365" s="17">
        <f t="shared" si="33"/>
      </c>
      <c r="D365" s="17">
        <f t="shared" si="34"/>
      </c>
      <c r="E365" s="17">
        <f t="shared" si="30"/>
      </c>
      <c r="F365" s="17">
        <f t="shared" si="31"/>
      </c>
      <c r="G365" s="17">
        <f t="shared" si="35"/>
      </c>
    </row>
    <row r="366" spans="2:7" ht="14.25">
      <c r="B366" s="16">
        <f t="shared" si="32"/>
      </c>
      <c r="C366" s="17">
        <f t="shared" si="33"/>
      </c>
      <c r="D366" s="17">
        <f t="shared" si="34"/>
      </c>
      <c r="E366" s="17">
        <f t="shared" si="30"/>
      </c>
      <c r="F366" s="17">
        <f t="shared" si="31"/>
      </c>
      <c r="G366" s="17">
        <f t="shared" si="35"/>
      </c>
    </row>
    <row r="367" spans="2:7" ht="14.25">
      <c r="B367" s="16">
        <f t="shared" si="32"/>
      </c>
      <c r="C367" s="17">
        <f t="shared" si="33"/>
      </c>
      <c r="D367" s="17">
        <f t="shared" si="34"/>
      </c>
      <c r="E367" s="17">
        <f t="shared" si="30"/>
      </c>
      <c r="F367" s="17">
        <f t="shared" si="31"/>
      </c>
      <c r="G367" s="17">
        <f t="shared" si="35"/>
      </c>
    </row>
    <row r="368" spans="2:7" ht="14.25">
      <c r="B368" s="16">
        <f t="shared" si="32"/>
      </c>
      <c r="C368" s="17">
        <f t="shared" si="33"/>
      </c>
      <c r="D368" s="17">
        <f t="shared" si="34"/>
      </c>
      <c r="E368" s="17">
        <f t="shared" si="30"/>
      </c>
      <c r="F368" s="17">
        <f t="shared" si="31"/>
      </c>
      <c r="G368" s="17">
        <f t="shared" si="35"/>
      </c>
    </row>
    <row r="369" spans="2:7" ht="14.25">
      <c r="B369" s="16">
        <f t="shared" si="32"/>
      </c>
      <c r="C369" s="17">
        <f t="shared" si="33"/>
      </c>
      <c r="D369" s="17">
        <f t="shared" si="34"/>
      </c>
      <c r="E369" s="17">
        <f t="shared" si="30"/>
      </c>
      <c r="F369" s="17">
        <f t="shared" si="31"/>
      </c>
      <c r="G369" s="17">
        <f t="shared" si="35"/>
      </c>
    </row>
    <row r="370" spans="2:7" ht="14.25">
      <c r="B370" s="16">
        <f t="shared" si="32"/>
      </c>
      <c r="C370" s="17">
        <f t="shared" si="33"/>
      </c>
      <c r="D370" s="17">
        <f t="shared" si="34"/>
      </c>
      <c r="E370" s="17">
        <f t="shared" si="30"/>
      </c>
      <c r="F370" s="17">
        <f t="shared" si="31"/>
      </c>
      <c r="G370" s="17">
        <f t="shared" si="35"/>
      </c>
    </row>
    <row r="371" spans="2:7" ht="14.25">
      <c r="B371" s="16">
        <f t="shared" si="32"/>
      </c>
      <c r="C371" s="17">
        <f t="shared" si="33"/>
      </c>
      <c r="D371" s="17">
        <f t="shared" si="34"/>
      </c>
      <c r="E371" s="17">
        <f t="shared" si="30"/>
      </c>
      <c r="F371" s="17">
        <f t="shared" si="31"/>
      </c>
      <c r="G371" s="17">
        <f t="shared" si="35"/>
      </c>
    </row>
    <row r="372" spans="2:7" ht="14.25">
      <c r="B372" s="16">
        <f t="shared" si="32"/>
      </c>
      <c r="C372" s="17">
        <f t="shared" si="33"/>
      </c>
      <c r="D372" s="17">
        <f t="shared" si="34"/>
      </c>
      <c r="E372" s="17">
        <f t="shared" si="30"/>
      </c>
      <c r="F372" s="17">
        <f t="shared" si="31"/>
      </c>
      <c r="G372" s="17">
        <f t="shared" si="35"/>
      </c>
    </row>
    <row r="373" spans="2:7" ht="14.25">
      <c r="B373" s="16">
        <f t="shared" si="32"/>
      </c>
      <c r="C373" s="17">
        <f t="shared" si="33"/>
      </c>
      <c r="D373" s="17">
        <f t="shared" si="34"/>
      </c>
      <c r="E373" s="17">
        <f t="shared" si="30"/>
      </c>
      <c r="F373" s="17">
        <f t="shared" si="31"/>
      </c>
      <c r="G373" s="17">
        <f t="shared" si="35"/>
      </c>
    </row>
    <row r="374" spans="2:7" ht="14.25">
      <c r="B374" s="16">
        <f t="shared" si="32"/>
      </c>
      <c r="C374" s="17">
        <f t="shared" si="33"/>
      </c>
      <c r="D374" s="17">
        <f t="shared" si="34"/>
      </c>
      <c r="E374" s="17">
        <f t="shared" si="30"/>
      </c>
      <c r="F374" s="17">
        <f t="shared" si="31"/>
      </c>
      <c r="G374" s="17">
        <f t="shared" si="35"/>
      </c>
    </row>
    <row r="375" spans="2:7" ht="14.25">
      <c r="B375" s="16">
        <f t="shared" si="32"/>
      </c>
      <c r="C375" s="17">
        <f t="shared" si="33"/>
      </c>
      <c r="D375" s="17">
        <f t="shared" si="34"/>
      </c>
      <c r="E375" s="17">
        <f t="shared" si="30"/>
      </c>
      <c r="F375" s="17">
        <f t="shared" si="31"/>
      </c>
      <c r="G375" s="17">
        <f t="shared" si="35"/>
      </c>
    </row>
    <row r="376" spans="2:7" ht="14.25">
      <c r="B376" s="16">
        <f t="shared" si="32"/>
      </c>
      <c r="C376" s="17">
        <f t="shared" si="33"/>
      </c>
      <c r="D376" s="17">
        <f t="shared" si="34"/>
      </c>
      <c r="E376" s="17">
        <f t="shared" si="30"/>
      </c>
      <c r="F376" s="17">
        <f t="shared" si="31"/>
      </c>
      <c r="G376" s="17">
        <f t="shared" si="35"/>
      </c>
    </row>
    <row r="377" spans="2:7" ht="14.25">
      <c r="B377" s="16">
        <f t="shared" si="32"/>
      </c>
      <c r="C377" s="17">
        <f t="shared" si="33"/>
      </c>
      <c r="D377" s="17">
        <f t="shared" si="34"/>
      </c>
      <c r="E377" s="17">
        <f t="shared" si="30"/>
      </c>
      <c r="F377" s="17">
        <f t="shared" si="31"/>
      </c>
      <c r="G377" s="17">
        <f t="shared" si="35"/>
      </c>
    </row>
    <row r="378" spans="2:7" ht="14.25">
      <c r="B378" s="16">
        <f t="shared" si="32"/>
      </c>
      <c r="C378" s="17">
        <f t="shared" si="33"/>
      </c>
      <c r="D378" s="17">
        <f t="shared" si="34"/>
      </c>
      <c r="E378" s="17">
        <f t="shared" si="30"/>
      </c>
      <c r="F378" s="17">
        <f t="shared" si="31"/>
      </c>
      <c r="G378" s="17">
        <f t="shared" si="35"/>
      </c>
    </row>
    <row r="379" spans="2:7" ht="14.25">
      <c r="B379" s="16">
        <f t="shared" si="32"/>
      </c>
      <c r="C379" s="17">
        <f t="shared" si="33"/>
      </c>
      <c r="D379" s="17">
        <f t="shared" si="34"/>
      </c>
      <c r="E379" s="17">
        <f t="shared" si="30"/>
      </c>
      <c r="F379" s="17">
        <f t="shared" si="31"/>
      </c>
      <c r="G379" s="17">
        <f t="shared" si="35"/>
      </c>
    </row>
    <row r="380" spans="2:7" ht="14.25">
      <c r="B380" s="16">
        <f t="shared" si="32"/>
      </c>
      <c r="C380" s="17">
        <f t="shared" si="33"/>
      </c>
      <c r="D380" s="17">
        <f t="shared" si="34"/>
      </c>
      <c r="E380" s="17">
        <f t="shared" si="30"/>
      </c>
      <c r="F380" s="17">
        <f t="shared" si="31"/>
      </c>
      <c r="G380" s="17">
        <f t="shared" si="35"/>
      </c>
    </row>
    <row r="381" spans="2:7" ht="14.25">
      <c r="B381" s="16">
        <f t="shared" si="32"/>
      </c>
      <c r="C381" s="17">
        <f t="shared" si="33"/>
      </c>
      <c r="D381" s="17">
        <f t="shared" si="34"/>
      </c>
      <c r="E381" s="17">
        <f t="shared" si="30"/>
      </c>
      <c r="F381" s="17">
        <f t="shared" si="31"/>
      </c>
      <c r="G381" s="17">
        <f t="shared" si="35"/>
      </c>
    </row>
    <row r="382" spans="2:7" ht="14.25">
      <c r="B382" s="16">
        <f t="shared" si="32"/>
      </c>
      <c r="C382" s="17">
        <f t="shared" si="33"/>
      </c>
      <c r="D382" s="17">
        <f t="shared" si="34"/>
      </c>
      <c r="E382" s="17">
        <f t="shared" si="30"/>
      </c>
      <c r="F382" s="17">
        <f t="shared" si="31"/>
      </c>
      <c r="G382" s="17">
        <f t="shared" si="35"/>
      </c>
    </row>
    <row r="383" spans="2:7" ht="14.25">
      <c r="B383" s="16">
        <f t="shared" si="32"/>
      </c>
      <c r="C383" s="17">
        <f t="shared" si="33"/>
      </c>
      <c r="D383" s="17">
        <f t="shared" si="34"/>
      </c>
      <c r="E383" s="17">
        <f t="shared" si="30"/>
      </c>
      <c r="F383" s="17">
        <f t="shared" si="31"/>
      </c>
      <c r="G383" s="17">
        <f t="shared" si="35"/>
      </c>
    </row>
    <row r="384" spans="2:7" ht="14.25">
      <c r="B384" s="16">
        <f t="shared" si="32"/>
      </c>
      <c r="C384" s="17">
        <f t="shared" si="33"/>
      </c>
      <c r="D384" s="17">
        <f t="shared" si="34"/>
      </c>
      <c r="E384" s="17">
        <f t="shared" si="30"/>
      </c>
      <c r="F384" s="17">
        <f t="shared" si="31"/>
      </c>
      <c r="G384" s="17">
        <f t="shared" si="35"/>
      </c>
    </row>
    <row r="385" spans="2:7" ht="14.25">
      <c r="B385" s="16">
        <f t="shared" si="32"/>
      </c>
      <c r="C385" s="17">
        <f t="shared" si="33"/>
      </c>
      <c r="D385" s="17">
        <f t="shared" si="34"/>
      </c>
      <c r="E385" s="17">
        <f t="shared" si="30"/>
      </c>
      <c r="F385" s="17">
        <f t="shared" si="31"/>
      </c>
      <c r="G385" s="17">
        <f t="shared" si="35"/>
      </c>
    </row>
    <row r="386" spans="2:7" ht="14.25">
      <c r="B386" s="16">
        <f t="shared" si="32"/>
      </c>
      <c r="C386" s="17">
        <f t="shared" si="33"/>
      </c>
      <c r="D386" s="17">
        <f t="shared" si="34"/>
      </c>
      <c r="E386" s="17">
        <f t="shared" si="30"/>
      </c>
      <c r="F386" s="17">
        <f t="shared" si="31"/>
      </c>
      <c r="G386" s="17">
        <f t="shared" si="35"/>
      </c>
    </row>
    <row r="387" spans="2:7" ht="14.25">
      <c r="B387" s="16">
        <f t="shared" si="32"/>
      </c>
      <c r="C387" s="17">
        <f t="shared" si="33"/>
      </c>
      <c r="D387" s="17">
        <f t="shared" si="34"/>
      </c>
      <c r="E387" s="17">
        <f t="shared" si="30"/>
      </c>
      <c r="F387" s="17">
        <f t="shared" si="31"/>
      </c>
      <c r="G387" s="17">
        <f t="shared" si="35"/>
      </c>
    </row>
    <row r="388" spans="2:7" ht="14.25">
      <c r="B388" s="16">
        <f t="shared" si="32"/>
      </c>
      <c r="C388" s="17">
        <f t="shared" si="33"/>
      </c>
      <c r="D388" s="17">
        <f t="shared" si="34"/>
      </c>
      <c r="E388" s="17">
        <f t="shared" si="30"/>
      </c>
      <c r="F388" s="17">
        <f t="shared" si="31"/>
      </c>
      <c r="G388" s="17">
        <f t="shared" si="35"/>
      </c>
    </row>
    <row r="389" spans="2:7" ht="14.25">
      <c r="B389" s="16">
        <f t="shared" si="32"/>
      </c>
      <c r="C389" s="17">
        <f t="shared" si="33"/>
      </c>
      <c r="D389" s="17">
        <f t="shared" si="34"/>
      </c>
      <c r="E389" s="17">
        <f t="shared" si="30"/>
      </c>
      <c r="F389" s="17">
        <f t="shared" si="31"/>
      </c>
      <c r="G389" s="17">
        <f t="shared" si="35"/>
      </c>
    </row>
    <row r="390" spans="2:7" ht="14.25">
      <c r="B390" s="16">
        <f t="shared" si="32"/>
      </c>
      <c r="C390" s="17">
        <f t="shared" si="33"/>
      </c>
      <c r="D390" s="17">
        <f t="shared" si="34"/>
      </c>
      <c r="E390" s="17">
        <f t="shared" si="30"/>
      </c>
      <c r="F390" s="17">
        <f t="shared" si="31"/>
      </c>
      <c r="G390" s="17">
        <f t="shared" si="35"/>
      </c>
    </row>
    <row r="391" spans="2:7" ht="14.25">
      <c r="B391" s="16">
        <f t="shared" si="32"/>
      </c>
      <c r="C391" s="17">
        <f t="shared" si="33"/>
      </c>
      <c r="D391" s="17">
        <f t="shared" si="34"/>
      </c>
      <c r="E391" s="17">
        <f t="shared" si="30"/>
      </c>
      <c r="F391" s="17">
        <f t="shared" si="31"/>
      </c>
      <c r="G391" s="17">
        <f t="shared" si="35"/>
      </c>
    </row>
    <row r="392" spans="2:7" ht="14.25">
      <c r="B392" s="16">
        <f t="shared" si="32"/>
      </c>
      <c r="C392" s="17">
        <f t="shared" si="33"/>
      </c>
      <c r="D392" s="17">
        <f t="shared" si="34"/>
      </c>
      <c r="E392" s="17">
        <f t="shared" si="30"/>
      </c>
      <c r="F392" s="17">
        <f t="shared" si="31"/>
      </c>
      <c r="G392" s="17">
        <f t="shared" si="35"/>
      </c>
    </row>
    <row r="393" spans="2:7" ht="14.25">
      <c r="B393" s="16">
        <f t="shared" si="32"/>
      </c>
      <c r="C393" s="17">
        <f t="shared" si="33"/>
      </c>
      <c r="D393" s="17">
        <f t="shared" si="34"/>
      </c>
      <c r="E393" s="17">
        <f aca="true" t="shared" si="36" ref="E393:E456">IF(B393="","",C393*Vextir/12)</f>
      </c>
      <c r="F393" s="17">
        <f aca="true" t="shared" si="37" ref="F393:F456">IF(B393="","",Greiðsla)</f>
      </c>
      <c r="G393" s="17">
        <f t="shared" si="35"/>
      </c>
    </row>
    <row r="394" spans="2:7" ht="14.25">
      <c r="B394" s="16">
        <f aca="true" t="shared" si="38" ref="B394:B457">IF(OR(B393="",B393=Fj.afborgana),"",B393+1)</f>
      </c>
      <c r="C394" s="17">
        <f t="shared" si="33"/>
      </c>
      <c r="D394" s="17">
        <f t="shared" si="34"/>
      </c>
      <c r="E394" s="17">
        <f t="shared" si="36"/>
      </c>
      <c r="F394" s="17">
        <f t="shared" si="37"/>
      </c>
      <c r="G394" s="17">
        <f t="shared" si="35"/>
      </c>
    </row>
    <row r="395" spans="2:7" ht="14.25">
      <c r="B395" s="16">
        <f t="shared" si="38"/>
      </c>
      <c r="C395" s="17">
        <f t="shared" si="33"/>
      </c>
      <c r="D395" s="17">
        <f t="shared" si="34"/>
      </c>
      <c r="E395" s="17">
        <f t="shared" si="36"/>
      </c>
      <c r="F395" s="17">
        <f t="shared" si="37"/>
      </c>
      <c r="G395" s="17">
        <f t="shared" si="35"/>
      </c>
    </row>
    <row r="396" spans="2:7" ht="14.25">
      <c r="B396" s="16">
        <f t="shared" si="38"/>
      </c>
      <c r="C396" s="17">
        <f t="shared" si="33"/>
      </c>
      <c r="D396" s="17">
        <f t="shared" si="34"/>
      </c>
      <c r="E396" s="17">
        <f t="shared" si="36"/>
      </c>
      <c r="F396" s="17">
        <f t="shared" si="37"/>
      </c>
      <c r="G396" s="17">
        <f t="shared" si="35"/>
      </c>
    </row>
    <row r="397" spans="2:7" ht="14.25">
      <c r="B397" s="16">
        <f t="shared" si="38"/>
      </c>
      <c r="C397" s="17">
        <f aca="true" t="shared" si="39" ref="C397:C460">IF(B397="","",G396)</f>
      </c>
      <c r="D397" s="17">
        <f aca="true" t="shared" si="40" ref="D397:D460">IF(B397="","",F397-E397)</f>
      </c>
      <c r="E397" s="17">
        <f t="shared" si="36"/>
      </c>
      <c r="F397" s="17">
        <f t="shared" si="37"/>
      </c>
      <c r="G397" s="17">
        <f aca="true" t="shared" si="41" ref="G397:G460">IF(B397="","",C397-D397)</f>
      </c>
    </row>
    <row r="398" spans="2:7" ht="14.25">
      <c r="B398" s="16">
        <f t="shared" si="38"/>
      </c>
      <c r="C398" s="17">
        <f t="shared" si="39"/>
      </c>
      <c r="D398" s="17">
        <f t="shared" si="40"/>
      </c>
      <c r="E398" s="17">
        <f t="shared" si="36"/>
      </c>
      <c r="F398" s="17">
        <f t="shared" si="37"/>
      </c>
      <c r="G398" s="17">
        <f t="shared" si="41"/>
      </c>
    </row>
    <row r="399" spans="2:7" ht="14.25">
      <c r="B399" s="16">
        <f t="shared" si="38"/>
      </c>
      <c r="C399" s="17">
        <f t="shared" si="39"/>
      </c>
      <c r="D399" s="17">
        <f t="shared" si="40"/>
      </c>
      <c r="E399" s="17">
        <f t="shared" si="36"/>
      </c>
      <c r="F399" s="17">
        <f t="shared" si="37"/>
      </c>
      <c r="G399" s="17">
        <f t="shared" si="41"/>
      </c>
    </row>
    <row r="400" spans="2:7" ht="14.25">
      <c r="B400" s="16">
        <f t="shared" si="38"/>
      </c>
      <c r="C400" s="17">
        <f t="shared" si="39"/>
      </c>
      <c r="D400" s="17">
        <f t="shared" si="40"/>
      </c>
      <c r="E400" s="17">
        <f t="shared" si="36"/>
      </c>
      <c r="F400" s="17">
        <f t="shared" si="37"/>
      </c>
      <c r="G400" s="17">
        <f t="shared" si="41"/>
      </c>
    </row>
    <row r="401" spans="2:7" ht="14.25">
      <c r="B401" s="16">
        <f t="shared" si="38"/>
      </c>
      <c r="C401" s="17">
        <f t="shared" si="39"/>
      </c>
      <c r="D401" s="17">
        <f t="shared" si="40"/>
      </c>
      <c r="E401" s="17">
        <f t="shared" si="36"/>
      </c>
      <c r="F401" s="17">
        <f t="shared" si="37"/>
      </c>
      <c r="G401" s="17">
        <f t="shared" si="41"/>
      </c>
    </row>
    <row r="402" spans="2:7" ht="14.25">
      <c r="B402" s="16">
        <f t="shared" si="38"/>
      </c>
      <c r="C402" s="17">
        <f t="shared" si="39"/>
      </c>
      <c r="D402" s="17">
        <f t="shared" si="40"/>
      </c>
      <c r="E402" s="17">
        <f t="shared" si="36"/>
      </c>
      <c r="F402" s="17">
        <f t="shared" si="37"/>
      </c>
      <c r="G402" s="17">
        <f t="shared" si="41"/>
      </c>
    </row>
    <row r="403" spans="2:7" ht="14.25">
      <c r="B403" s="16">
        <f t="shared" si="38"/>
      </c>
      <c r="C403" s="17">
        <f t="shared" si="39"/>
      </c>
      <c r="D403" s="17">
        <f t="shared" si="40"/>
      </c>
      <c r="E403" s="17">
        <f t="shared" si="36"/>
      </c>
      <c r="F403" s="17">
        <f t="shared" si="37"/>
      </c>
      <c r="G403" s="17">
        <f t="shared" si="41"/>
      </c>
    </row>
    <row r="404" spans="2:7" ht="14.25">
      <c r="B404" s="16">
        <f t="shared" si="38"/>
      </c>
      <c r="C404" s="17">
        <f t="shared" si="39"/>
      </c>
      <c r="D404" s="17">
        <f t="shared" si="40"/>
      </c>
      <c r="E404" s="17">
        <f t="shared" si="36"/>
      </c>
      <c r="F404" s="17">
        <f t="shared" si="37"/>
      </c>
      <c r="G404" s="17">
        <f t="shared" si="41"/>
      </c>
    </row>
    <row r="405" spans="2:7" ht="14.25">
      <c r="B405" s="16">
        <f t="shared" si="38"/>
      </c>
      <c r="C405" s="17">
        <f t="shared" si="39"/>
      </c>
      <c r="D405" s="17">
        <f t="shared" si="40"/>
      </c>
      <c r="E405" s="17">
        <f t="shared" si="36"/>
      </c>
      <c r="F405" s="17">
        <f t="shared" si="37"/>
      </c>
      <c r="G405" s="17">
        <f t="shared" si="41"/>
      </c>
    </row>
    <row r="406" spans="2:7" ht="14.25">
      <c r="B406" s="16">
        <f t="shared" si="38"/>
      </c>
      <c r="C406" s="17">
        <f t="shared" si="39"/>
      </c>
      <c r="D406" s="17">
        <f t="shared" si="40"/>
      </c>
      <c r="E406" s="17">
        <f t="shared" si="36"/>
      </c>
      <c r="F406" s="17">
        <f t="shared" si="37"/>
      </c>
      <c r="G406" s="17">
        <f t="shared" si="41"/>
      </c>
    </row>
    <row r="407" spans="2:7" ht="14.25">
      <c r="B407" s="16">
        <f t="shared" si="38"/>
      </c>
      <c r="C407" s="17">
        <f t="shared" si="39"/>
      </c>
      <c r="D407" s="17">
        <f t="shared" si="40"/>
      </c>
      <c r="E407" s="17">
        <f t="shared" si="36"/>
      </c>
      <c r="F407" s="17">
        <f t="shared" si="37"/>
      </c>
      <c r="G407" s="17">
        <f t="shared" si="41"/>
      </c>
    </row>
    <row r="408" spans="2:7" ht="14.25">
      <c r="B408" s="16">
        <f t="shared" si="38"/>
      </c>
      <c r="C408" s="17">
        <f t="shared" si="39"/>
      </c>
      <c r="D408" s="17">
        <f t="shared" si="40"/>
      </c>
      <c r="E408" s="17">
        <f t="shared" si="36"/>
      </c>
      <c r="F408" s="17">
        <f t="shared" si="37"/>
      </c>
      <c r="G408" s="17">
        <f t="shared" si="41"/>
      </c>
    </row>
    <row r="409" spans="2:7" ht="14.25">
      <c r="B409" s="16">
        <f t="shared" si="38"/>
      </c>
      <c r="C409" s="17">
        <f t="shared" si="39"/>
      </c>
      <c r="D409" s="17">
        <f t="shared" si="40"/>
      </c>
      <c r="E409" s="17">
        <f t="shared" si="36"/>
      </c>
      <c r="F409" s="17">
        <f t="shared" si="37"/>
      </c>
      <c r="G409" s="17">
        <f t="shared" si="41"/>
      </c>
    </row>
    <row r="410" spans="2:7" ht="14.25">
      <c r="B410" s="16">
        <f t="shared" si="38"/>
      </c>
      <c r="C410" s="17">
        <f t="shared" si="39"/>
      </c>
      <c r="D410" s="17">
        <f t="shared" si="40"/>
      </c>
      <c r="E410" s="17">
        <f t="shared" si="36"/>
      </c>
      <c r="F410" s="17">
        <f t="shared" si="37"/>
      </c>
      <c r="G410" s="17">
        <f t="shared" si="41"/>
      </c>
    </row>
    <row r="411" spans="2:7" ht="14.25">
      <c r="B411" s="16">
        <f t="shared" si="38"/>
      </c>
      <c r="C411" s="17">
        <f t="shared" si="39"/>
      </c>
      <c r="D411" s="17">
        <f t="shared" si="40"/>
      </c>
      <c r="E411" s="17">
        <f t="shared" si="36"/>
      </c>
      <c r="F411" s="17">
        <f t="shared" si="37"/>
      </c>
      <c r="G411" s="17">
        <f t="shared" si="41"/>
      </c>
    </row>
    <row r="412" spans="2:7" ht="14.25">
      <c r="B412" s="16">
        <f t="shared" si="38"/>
      </c>
      <c r="C412" s="17">
        <f t="shared" si="39"/>
      </c>
      <c r="D412" s="17">
        <f t="shared" si="40"/>
      </c>
      <c r="E412" s="17">
        <f t="shared" si="36"/>
      </c>
      <c r="F412" s="17">
        <f t="shared" si="37"/>
      </c>
      <c r="G412" s="17">
        <f t="shared" si="41"/>
      </c>
    </row>
    <row r="413" spans="2:7" ht="14.25">
      <c r="B413" s="16">
        <f t="shared" si="38"/>
      </c>
      <c r="C413" s="17">
        <f t="shared" si="39"/>
      </c>
      <c r="D413" s="17">
        <f t="shared" si="40"/>
      </c>
      <c r="E413" s="17">
        <f t="shared" si="36"/>
      </c>
      <c r="F413" s="17">
        <f t="shared" si="37"/>
      </c>
      <c r="G413" s="17">
        <f t="shared" si="41"/>
      </c>
    </row>
    <row r="414" spans="2:7" ht="14.25">
      <c r="B414" s="16">
        <f t="shared" si="38"/>
      </c>
      <c r="C414" s="17">
        <f t="shared" si="39"/>
      </c>
      <c r="D414" s="17">
        <f t="shared" si="40"/>
      </c>
      <c r="E414" s="17">
        <f t="shared" si="36"/>
      </c>
      <c r="F414" s="17">
        <f t="shared" si="37"/>
      </c>
      <c r="G414" s="17">
        <f t="shared" si="41"/>
      </c>
    </row>
    <row r="415" spans="2:7" ht="14.25">
      <c r="B415" s="16">
        <f t="shared" si="38"/>
      </c>
      <c r="C415" s="17">
        <f t="shared" si="39"/>
      </c>
      <c r="D415" s="17">
        <f t="shared" si="40"/>
      </c>
      <c r="E415" s="17">
        <f t="shared" si="36"/>
      </c>
      <c r="F415" s="17">
        <f t="shared" si="37"/>
      </c>
      <c r="G415" s="17">
        <f t="shared" si="41"/>
      </c>
    </row>
    <row r="416" spans="2:7" ht="14.25">
      <c r="B416" s="16">
        <f t="shared" si="38"/>
      </c>
      <c r="C416" s="17">
        <f t="shared" si="39"/>
      </c>
      <c r="D416" s="17">
        <f t="shared" si="40"/>
      </c>
      <c r="E416" s="17">
        <f t="shared" si="36"/>
      </c>
      <c r="F416" s="17">
        <f t="shared" si="37"/>
      </c>
      <c r="G416" s="17">
        <f t="shared" si="41"/>
      </c>
    </row>
    <row r="417" spans="2:7" ht="14.25">
      <c r="B417" s="16">
        <f t="shared" si="38"/>
      </c>
      <c r="C417" s="17">
        <f t="shared" si="39"/>
      </c>
      <c r="D417" s="17">
        <f t="shared" si="40"/>
      </c>
      <c r="E417" s="17">
        <f t="shared" si="36"/>
      </c>
      <c r="F417" s="17">
        <f t="shared" si="37"/>
      </c>
      <c r="G417" s="17">
        <f t="shared" si="41"/>
      </c>
    </row>
    <row r="418" spans="2:7" ht="14.25">
      <c r="B418" s="16">
        <f t="shared" si="38"/>
      </c>
      <c r="C418" s="17">
        <f t="shared" si="39"/>
      </c>
      <c r="D418" s="17">
        <f t="shared" si="40"/>
      </c>
      <c r="E418" s="17">
        <f t="shared" si="36"/>
      </c>
      <c r="F418" s="17">
        <f t="shared" si="37"/>
      </c>
      <c r="G418" s="17">
        <f t="shared" si="41"/>
      </c>
    </row>
    <row r="419" spans="2:7" ht="14.25">
      <c r="B419" s="16">
        <f t="shared" si="38"/>
      </c>
      <c r="C419" s="17">
        <f t="shared" si="39"/>
      </c>
      <c r="D419" s="17">
        <f t="shared" si="40"/>
      </c>
      <c r="E419" s="17">
        <f t="shared" si="36"/>
      </c>
      <c r="F419" s="17">
        <f t="shared" si="37"/>
      </c>
      <c r="G419" s="17">
        <f t="shared" si="41"/>
      </c>
    </row>
    <row r="420" spans="2:7" ht="14.25">
      <c r="B420" s="16">
        <f t="shared" si="38"/>
      </c>
      <c r="C420" s="17">
        <f t="shared" si="39"/>
      </c>
      <c r="D420" s="17">
        <f t="shared" si="40"/>
      </c>
      <c r="E420" s="17">
        <f t="shared" si="36"/>
      </c>
      <c r="F420" s="17">
        <f t="shared" si="37"/>
      </c>
      <c r="G420" s="17">
        <f t="shared" si="41"/>
      </c>
    </row>
    <row r="421" spans="2:7" ht="14.25">
      <c r="B421" s="16">
        <f t="shared" si="38"/>
      </c>
      <c r="C421" s="17">
        <f t="shared" si="39"/>
      </c>
      <c r="D421" s="17">
        <f t="shared" si="40"/>
      </c>
      <c r="E421" s="17">
        <f t="shared" si="36"/>
      </c>
      <c r="F421" s="17">
        <f t="shared" si="37"/>
      </c>
      <c r="G421" s="17">
        <f t="shared" si="41"/>
      </c>
    </row>
    <row r="422" spans="2:7" ht="14.25">
      <c r="B422" s="16">
        <f t="shared" si="38"/>
      </c>
      <c r="C422" s="17">
        <f t="shared" si="39"/>
      </c>
      <c r="D422" s="17">
        <f t="shared" si="40"/>
      </c>
      <c r="E422" s="17">
        <f t="shared" si="36"/>
      </c>
      <c r="F422" s="17">
        <f t="shared" si="37"/>
      </c>
      <c r="G422" s="17">
        <f t="shared" si="41"/>
      </c>
    </row>
    <row r="423" spans="2:7" ht="14.25">
      <c r="B423" s="16">
        <f t="shared" si="38"/>
      </c>
      <c r="C423" s="17">
        <f t="shared" si="39"/>
      </c>
      <c r="D423" s="17">
        <f t="shared" si="40"/>
      </c>
      <c r="E423" s="17">
        <f t="shared" si="36"/>
      </c>
      <c r="F423" s="17">
        <f t="shared" si="37"/>
      </c>
      <c r="G423" s="17">
        <f t="shared" si="41"/>
      </c>
    </row>
    <row r="424" spans="2:7" ht="14.25">
      <c r="B424" s="16">
        <f t="shared" si="38"/>
      </c>
      <c r="C424" s="17">
        <f t="shared" si="39"/>
      </c>
      <c r="D424" s="17">
        <f t="shared" si="40"/>
      </c>
      <c r="E424" s="17">
        <f t="shared" si="36"/>
      </c>
      <c r="F424" s="17">
        <f t="shared" si="37"/>
      </c>
      <c r="G424" s="17">
        <f t="shared" si="41"/>
      </c>
    </row>
    <row r="425" spans="2:7" ht="14.25">
      <c r="B425" s="16">
        <f t="shared" si="38"/>
      </c>
      <c r="C425" s="17">
        <f t="shared" si="39"/>
      </c>
      <c r="D425" s="17">
        <f t="shared" si="40"/>
      </c>
      <c r="E425" s="17">
        <f t="shared" si="36"/>
      </c>
      <c r="F425" s="17">
        <f t="shared" si="37"/>
      </c>
      <c r="G425" s="17">
        <f t="shared" si="41"/>
      </c>
    </row>
    <row r="426" spans="2:7" ht="14.25">
      <c r="B426" s="16">
        <f t="shared" si="38"/>
      </c>
      <c r="C426" s="17">
        <f t="shared" si="39"/>
      </c>
      <c r="D426" s="17">
        <f t="shared" si="40"/>
      </c>
      <c r="E426" s="17">
        <f t="shared" si="36"/>
      </c>
      <c r="F426" s="17">
        <f t="shared" si="37"/>
      </c>
      <c r="G426" s="17">
        <f t="shared" si="41"/>
      </c>
    </row>
    <row r="427" spans="2:7" ht="14.25">
      <c r="B427" s="16">
        <f t="shared" si="38"/>
      </c>
      <c r="C427" s="17">
        <f t="shared" si="39"/>
      </c>
      <c r="D427" s="17">
        <f t="shared" si="40"/>
      </c>
      <c r="E427" s="17">
        <f t="shared" si="36"/>
      </c>
      <c r="F427" s="17">
        <f t="shared" si="37"/>
      </c>
      <c r="G427" s="17">
        <f t="shared" si="41"/>
      </c>
    </row>
    <row r="428" spans="2:7" ht="14.25">
      <c r="B428" s="16">
        <f t="shared" si="38"/>
      </c>
      <c r="C428" s="17">
        <f t="shared" si="39"/>
      </c>
      <c r="D428" s="17">
        <f t="shared" si="40"/>
      </c>
      <c r="E428" s="17">
        <f t="shared" si="36"/>
      </c>
      <c r="F428" s="17">
        <f t="shared" si="37"/>
      </c>
      <c r="G428" s="17">
        <f t="shared" si="41"/>
      </c>
    </row>
    <row r="429" spans="2:7" ht="14.25">
      <c r="B429" s="16">
        <f t="shared" si="38"/>
      </c>
      <c r="C429" s="17">
        <f t="shared" si="39"/>
      </c>
      <c r="D429" s="17">
        <f t="shared" si="40"/>
      </c>
      <c r="E429" s="17">
        <f t="shared" si="36"/>
      </c>
      <c r="F429" s="17">
        <f t="shared" si="37"/>
      </c>
      <c r="G429" s="17">
        <f t="shared" si="41"/>
      </c>
    </row>
    <row r="430" spans="2:7" ht="14.25">
      <c r="B430" s="16">
        <f t="shared" si="38"/>
      </c>
      <c r="C430" s="17">
        <f t="shared" si="39"/>
      </c>
      <c r="D430" s="17">
        <f t="shared" si="40"/>
      </c>
      <c r="E430" s="17">
        <f t="shared" si="36"/>
      </c>
      <c r="F430" s="17">
        <f t="shared" si="37"/>
      </c>
      <c r="G430" s="17">
        <f t="shared" si="41"/>
      </c>
    </row>
    <row r="431" spans="2:7" ht="14.25">
      <c r="B431" s="16">
        <f t="shared" si="38"/>
      </c>
      <c r="C431" s="17">
        <f t="shared" si="39"/>
      </c>
      <c r="D431" s="17">
        <f t="shared" si="40"/>
      </c>
      <c r="E431" s="17">
        <f t="shared" si="36"/>
      </c>
      <c r="F431" s="17">
        <f t="shared" si="37"/>
      </c>
      <c r="G431" s="17">
        <f t="shared" si="41"/>
      </c>
    </row>
    <row r="432" spans="2:7" ht="14.25">
      <c r="B432" s="16">
        <f t="shared" si="38"/>
      </c>
      <c r="C432" s="17">
        <f t="shared" si="39"/>
      </c>
      <c r="D432" s="17">
        <f t="shared" si="40"/>
      </c>
      <c r="E432" s="17">
        <f t="shared" si="36"/>
      </c>
      <c r="F432" s="17">
        <f t="shared" si="37"/>
      </c>
      <c r="G432" s="17">
        <f t="shared" si="41"/>
      </c>
    </row>
    <row r="433" spans="2:7" ht="14.25">
      <c r="B433" s="16">
        <f t="shared" si="38"/>
      </c>
      <c r="C433" s="17">
        <f t="shared" si="39"/>
      </c>
      <c r="D433" s="17">
        <f t="shared" si="40"/>
      </c>
      <c r="E433" s="17">
        <f t="shared" si="36"/>
      </c>
      <c r="F433" s="17">
        <f t="shared" si="37"/>
      </c>
      <c r="G433" s="17">
        <f t="shared" si="41"/>
      </c>
    </row>
    <row r="434" spans="2:7" ht="14.25">
      <c r="B434" s="16">
        <f t="shared" si="38"/>
      </c>
      <c r="C434" s="17">
        <f t="shared" si="39"/>
      </c>
      <c r="D434" s="17">
        <f t="shared" si="40"/>
      </c>
      <c r="E434" s="17">
        <f t="shared" si="36"/>
      </c>
      <c r="F434" s="17">
        <f t="shared" si="37"/>
      </c>
      <c r="G434" s="17">
        <f t="shared" si="41"/>
      </c>
    </row>
    <row r="435" spans="2:7" ht="14.25">
      <c r="B435" s="16">
        <f t="shared" si="38"/>
      </c>
      <c r="C435" s="17">
        <f t="shared" si="39"/>
      </c>
      <c r="D435" s="17">
        <f t="shared" si="40"/>
      </c>
      <c r="E435" s="17">
        <f t="shared" si="36"/>
      </c>
      <c r="F435" s="17">
        <f t="shared" si="37"/>
      </c>
      <c r="G435" s="17">
        <f t="shared" si="41"/>
      </c>
    </row>
    <row r="436" spans="2:7" ht="14.25">
      <c r="B436" s="16">
        <f t="shared" si="38"/>
      </c>
      <c r="C436" s="17">
        <f t="shared" si="39"/>
      </c>
      <c r="D436" s="17">
        <f t="shared" si="40"/>
      </c>
      <c r="E436" s="17">
        <f t="shared" si="36"/>
      </c>
      <c r="F436" s="17">
        <f t="shared" si="37"/>
      </c>
      <c r="G436" s="17">
        <f t="shared" si="41"/>
      </c>
    </row>
    <row r="437" spans="2:7" ht="14.25">
      <c r="B437" s="16">
        <f t="shared" si="38"/>
      </c>
      <c r="C437" s="17">
        <f t="shared" si="39"/>
      </c>
      <c r="D437" s="17">
        <f t="shared" si="40"/>
      </c>
      <c r="E437" s="17">
        <f t="shared" si="36"/>
      </c>
      <c r="F437" s="17">
        <f t="shared" si="37"/>
      </c>
      <c r="G437" s="17">
        <f t="shared" si="41"/>
      </c>
    </row>
    <row r="438" spans="2:7" ht="14.25">
      <c r="B438" s="16">
        <f t="shared" si="38"/>
      </c>
      <c r="C438" s="17">
        <f t="shared" si="39"/>
      </c>
      <c r="D438" s="17">
        <f t="shared" si="40"/>
      </c>
      <c r="E438" s="17">
        <f t="shared" si="36"/>
      </c>
      <c r="F438" s="17">
        <f t="shared" si="37"/>
      </c>
      <c r="G438" s="17">
        <f t="shared" si="41"/>
      </c>
    </row>
    <row r="439" spans="2:7" ht="14.25">
      <c r="B439" s="16">
        <f t="shared" si="38"/>
      </c>
      <c r="C439" s="17">
        <f t="shared" si="39"/>
      </c>
      <c r="D439" s="17">
        <f t="shared" si="40"/>
      </c>
      <c r="E439" s="17">
        <f t="shared" si="36"/>
      </c>
      <c r="F439" s="17">
        <f t="shared" si="37"/>
      </c>
      <c r="G439" s="17">
        <f t="shared" si="41"/>
      </c>
    </row>
    <row r="440" spans="2:7" ht="14.25">
      <c r="B440" s="16">
        <f t="shared" si="38"/>
      </c>
      <c r="C440" s="17">
        <f t="shared" si="39"/>
      </c>
      <c r="D440" s="17">
        <f t="shared" si="40"/>
      </c>
      <c r="E440" s="17">
        <f t="shared" si="36"/>
      </c>
      <c r="F440" s="17">
        <f t="shared" si="37"/>
      </c>
      <c r="G440" s="17">
        <f t="shared" si="41"/>
      </c>
    </row>
    <row r="441" spans="2:7" ht="14.25">
      <c r="B441" s="16">
        <f t="shared" si="38"/>
      </c>
      <c r="C441" s="17">
        <f t="shared" si="39"/>
      </c>
      <c r="D441" s="17">
        <f t="shared" si="40"/>
      </c>
      <c r="E441" s="17">
        <f t="shared" si="36"/>
      </c>
      <c r="F441" s="17">
        <f t="shared" si="37"/>
      </c>
      <c r="G441" s="17">
        <f t="shared" si="41"/>
      </c>
    </row>
    <row r="442" spans="2:7" ht="14.25">
      <c r="B442" s="16">
        <f t="shared" si="38"/>
      </c>
      <c r="C442" s="17">
        <f t="shared" si="39"/>
      </c>
      <c r="D442" s="17">
        <f t="shared" si="40"/>
      </c>
      <c r="E442" s="17">
        <f t="shared" si="36"/>
      </c>
      <c r="F442" s="17">
        <f t="shared" si="37"/>
      </c>
      <c r="G442" s="17">
        <f t="shared" si="41"/>
      </c>
    </row>
    <row r="443" spans="2:7" ht="14.25">
      <c r="B443" s="16">
        <f t="shared" si="38"/>
      </c>
      <c r="C443" s="17">
        <f t="shared" si="39"/>
      </c>
      <c r="D443" s="17">
        <f t="shared" si="40"/>
      </c>
      <c r="E443" s="17">
        <f t="shared" si="36"/>
      </c>
      <c r="F443" s="17">
        <f t="shared" si="37"/>
      </c>
      <c r="G443" s="17">
        <f t="shared" si="41"/>
      </c>
    </row>
    <row r="444" spans="2:7" ht="14.25">
      <c r="B444" s="16">
        <f t="shared" si="38"/>
      </c>
      <c r="C444" s="17">
        <f t="shared" si="39"/>
      </c>
      <c r="D444" s="17">
        <f t="shared" si="40"/>
      </c>
      <c r="E444" s="17">
        <f t="shared" si="36"/>
      </c>
      <c r="F444" s="17">
        <f t="shared" si="37"/>
      </c>
      <c r="G444" s="17">
        <f t="shared" si="41"/>
      </c>
    </row>
    <row r="445" spans="2:7" ht="14.25">
      <c r="B445" s="16">
        <f t="shared" si="38"/>
      </c>
      <c r="C445" s="17">
        <f t="shared" si="39"/>
      </c>
      <c r="D445" s="17">
        <f t="shared" si="40"/>
      </c>
      <c r="E445" s="17">
        <f t="shared" si="36"/>
      </c>
      <c r="F445" s="17">
        <f t="shared" si="37"/>
      </c>
      <c r="G445" s="17">
        <f t="shared" si="41"/>
      </c>
    </row>
    <row r="446" spans="2:7" ht="14.25">
      <c r="B446" s="16">
        <f t="shared" si="38"/>
      </c>
      <c r="C446" s="17">
        <f t="shared" si="39"/>
      </c>
      <c r="D446" s="17">
        <f t="shared" si="40"/>
      </c>
      <c r="E446" s="17">
        <f t="shared" si="36"/>
      </c>
      <c r="F446" s="17">
        <f t="shared" si="37"/>
      </c>
      <c r="G446" s="17">
        <f t="shared" si="41"/>
      </c>
    </row>
    <row r="447" spans="2:7" ht="14.25">
      <c r="B447" s="16">
        <f t="shared" si="38"/>
      </c>
      <c r="C447" s="17">
        <f t="shared" si="39"/>
      </c>
      <c r="D447" s="17">
        <f t="shared" si="40"/>
      </c>
      <c r="E447" s="17">
        <f t="shared" si="36"/>
      </c>
      <c r="F447" s="17">
        <f t="shared" si="37"/>
      </c>
      <c r="G447" s="17">
        <f t="shared" si="41"/>
      </c>
    </row>
    <row r="448" spans="2:7" ht="14.25">
      <c r="B448" s="16">
        <f t="shared" si="38"/>
      </c>
      <c r="C448" s="17">
        <f t="shared" si="39"/>
      </c>
      <c r="D448" s="17">
        <f t="shared" si="40"/>
      </c>
      <c r="E448" s="17">
        <f t="shared" si="36"/>
      </c>
      <c r="F448" s="17">
        <f t="shared" si="37"/>
      </c>
      <c r="G448" s="17">
        <f t="shared" si="41"/>
      </c>
    </row>
    <row r="449" spans="2:7" ht="14.25">
      <c r="B449" s="16">
        <f t="shared" si="38"/>
      </c>
      <c r="C449" s="17">
        <f t="shared" si="39"/>
      </c>
      <c r="D449" s="17">
        <f t="shared" si="40"/>
      </c>
      <c r="E449" s="17">
        <f t="shared" si="36"/>
      </c>
      <c r="F449" s="17">
        <f t="shared" si="37"/>
      </c>
      <c r="G449" s="17">
        <f t="shared" si="41"/>
      </c>
    </row>
    <row r="450" spans="2:7" ht="14.25">
      <c r="B450" s="16">
        <f t="shared" si="38"/>
      </c>
      <c r="C450" s="17">
        <f t="shared" si="39"/>
      </c>
      <c r="D450" s="17">
        <f t="shared" si="40"/>
      </c>
      <c r="E450" s="17">
        <f t="shared" si="36"/>
      </c>
      <c r="F450" s="17">
        <f t="shared" si="37"/>
      </c>
      <c r="G450" s="17">
        <f t="shared" si="41"/>
      </c>
    </row>
    <row r="451" spans="2:7" ht="14.25">
      <c r="B451" s="16">
        <f t="shared" si="38"/>
      </c>
      <c r="C451" s="17">
        <f t="shared" si="39"/>
      </c>
      <c r="D451" s="17">
        <f t="shared" si="40"/>
      </c>
      <c r="E451" s="17">
        <f t="shared" si="36"/>
      </c>
      <c r="F451" s="17">
        <f t="shared" si="37"/>
      </c>
      <c r="G451" s="17">
        <f t="shared" si="41"/>
      </c>
    </row>
    <row r="452" spans="2:7" ht="14.25">
      <c r="B452" s="16">
        <f t="shared" si="38"/>
      </c>
      <c r="C452" s="17">
        <f t="shared" si="39"/>
      </c>
      <c r="D452" s="17">
        <f t="shared" si="40"/>
      </c>
      <c r="E452" s="17">
        <f t="shared" si="36"/>
      </c>
      <c r="F452" s="17">
        <f t="shared" si="37"/>
      </c>
      <c r="G452" s="17">
        <f t="shared" si="41"/>
      </c>
    </row>
    <row r="453" spans="2:7" ht="14.25">
      <c r="B453" s="16">
        <f t="shared" si="38"/>
      </c>
      <c r="C453" s="17">
        <f t="shared" si="39"/>
      </c>
      <c r="D453" s="17">
        <f t="shared" si="40"/>
      </c>
      <c r="E453" s="17">
        <f t="shared" si="36"/>
      </c>
      <c r="F453" s="17">
        <f t="shared" si="37"/>
      </c>
      <c r="G453" s="17">
        <f t="shared" si="41"/>
      </c>
    </row>
    <row r="454" spans="2:7" ht="14.25">
      <c r="B454" s="16">
        <f t="shared" si="38"/>
      </c>
      <c r="C454" s="17">
        <f t="shared" si="39"/>
      </c>
      <c r="D454" s="17">
        <f t="shared" si="40"/>
      </c>
      <c r="E454" s="17">
        <f t="shared" si="36"/>
      </c>
      <c r="F454" s="17">
        <f t="shared" si="37"/>
      </c>
      <c r="G454" s="17">
        <f t="shared" si="41"/>
      </c>
    </row>
    <row r="455" spans="2:7" ht="14.25">
      <c r="B455" s="16">
        <f t="shared" si="38"/>
      </c>
      <c r="C455" s="17">
        <f t="shared" si="39"/>
      </c>
      <c r="D455" s="17">
        <f t="shared" si="40"/>
      </c>
      <c r="E455" s="17">
        <f t="shared" si="36"/>
      </c>
      <c r="F455" s="17">
        <f t="shared" si="37"/>
      </c>
      <c r="G455" s="17">
        <f t="shared" si="41"/>
      </c>
    </row>
    <row r="456" spans="2:7" ht="14.25">
      <c r="B456" s="16">
        <f t="shared" si="38"/>
      </c>
      <c r="C456" s="17">
        <f t="shared" si="39"/>
      </c>
      <c r="D456" s="17">
        <f t="shared" si="40"/>
      </c>
      <c r="E456" s="17">
        <f t="shared" si="36"/>
      </c>
      <c r="F456" s="17">
        <f t="shared" si="37"/>
      </c>
      <c r="G456" s="17">
        <f t="shared" si="41"/>
      </c>
    </row>
    <row r="457" spans="2:7" ht="14.25">
      <c r="B457" s="16">
        <f t="shared" si="38"/>
      </c>
      <c r="C457" s="17">
        <f t="shared" si="39"/>
      </c>
      <c r="D457" s="17">
        <f t="shared" si="40"/>
      </c>
      <c r="E457" s="17">
        <f aca="true" t="shared" si="42" ref="E457:E488">IF(B457="","",C457*Vextir/12)</f>
      </c>
      <c r="F457" s="17">
        <f aca="true" t="shared" si="43" ref="F457:F488">IF(B457="","",Greiðsla)</f>
      </c>
      <c r="G457" s="17">
        <f t="shared" si="41"/>
      </c>
    </row>
    <row r="458" spans="2:7" ht="14.25">
      <c r="B458" s="16">
        <f aca="true" t="shared" si="44" ref="B458:B488">IF(OR(B457="",B457=Fj.afborgana),"",B457+1)</f>
      </c>
      <c r="C458" s="17">
        <f t="shared" si="39"/>
      </c>
      <c r="D458" s="17">
        <f t="shared" si="40"/>
      </c>
      <c r="E458" s="17">
        <f t="shared" si="42"/>
      </c>
      <c r="F458" s="17">
        <f t="shared" si="43"/>
      </c>
      <c r="G458" s="17">
        <f t="shared" si="41"/>
      </c>
    </row>
    <row r="459" spans="2:7" ht="14.25">
      <c r="B459" s="16">
        <f t="shared" si="44"/>
      </c>
      <c r="C459" s="17">
        <f t="shared" si="39"/>
      </c>
      <c r="D459" s="17">
        <f t="shared" si="40"/>
      </c>
      <c r="E459" s="17">
        <f t="shared" si="42"/>
      </c>
      <c r="F459" s="17">
        <f t="shared" si="43"/>
      </c>
      <c r="G459" s="17">
        <f t="shared" si="41"/>
      </c>
    </row>
    <row r="460" spans="2:7" ht="14.25">
      <c r="B460" s="16">
        <f t="shared" si="44"/>
      </c>
      <c r="C460" s="17">
        <f t="shared" si="39"/>
      </c>
      <c r="D460" s="17">
        <f t="shared" si="40"/>
      </c>
      <c r="E460" s="17">
        <f t="shared" si="42"/>
      </c>
      <c r="F460" s="17">
        <f t="shared" si="43"/>
      </c>
      <c r="G460" s="17">
        <f t="shared" si="41"/>
      </c>
    </row>
    <row r="461" spans="2:7" ht="14.25">
      <c r="B461" s="16">
        <f t="shared" si="44"/>
      </c>
      <c r="C461" s="17">
        <f aca="true" t="shared" si="45" ref="C461:C488">IF(B461="","",G460)</f>
      </c>
      <c r="D461" s="17">
        <f aca="true" t="shared" si="46" ref="D461:D488">IF(B461="","",F461-E461)</f>
      </c>
      <c r="E461" s="17">
        <f t="shared" si="42"/>
      </c>
      <c r="F461" s="17">
        <f t="shared" si="43"/>
      </c>
      <c r="G461" s="17">
        <f aca="true" t="shared" si="47" ref="G461:G488">IF(B461="","",C461-D461)</f>
      </c>
    </row>
    <row r="462" spans="2:7" ht="14.25">
      <c r="B462" s="16">
        <f t="shared" si="44"/>
      </c>
      <c r="C462" s="17">
        <f t="shared" si="45"/>
      </c>
      <c r="D462" s="17">
        <f t="shared" si="46"/>
      </c>
      <c r="E462" s="17">
        <f t="shared" si="42"/>
      </c>
      <c r="F462" s="17">
        <f t="shared" si="43"/>
      </c>
      <c r="G462" s="17">
        <f t="shared" si="47"/>
      </c>
    </row>
    <row r="463" spans="2:7" ht="14.25">
      <c r="B463" s="16">
        <f t="shared" si="44"/>
      </c>
      <c r="C463" s="17">
        <f t="shared" si="45"/>
      </c>
      <c r="D463" s="17">
        <f t="shared" si="46"/>
      </c>
      <c r="E463" s="17">
        <f t="shared" si="42"/>
      </c>
      <c r="F463" s="17">
        <f t="shared" si="43"/>
      </c>
      <c r="G463" s="17">
        <f t="shared" si="47"/>
      </c>
    </row>
    <row r="464" spans="2:7" ht="14.25">
      <c r="B464" s="16">
        <f t="shared" si="44"/>
      </c>
      <c r="C464" s="17">
        <f t="shared" si="45"/>
      </c>
      <c r="D464" s="17">
        <f t="shared" si="46"/>
      </c>
      <c r="E464" s="17">
        <f t="shared" si="42"/>
      </c>
      <c r="F464" s="17">
        <f t="shared" si="43"/>
      </c>
      <c r="G464" s="17">
        <f t="shared" si="47"/>
      </c>
    </row>
    <row r="465" spans="2:7" ht="14.25">
      <c r="B465" s="16">
        <f t="shared" si="44"/>
      </c>
      <c r="C465" s="17">
        <f t="shared" si="45"/>
      </c>
      <c r="D465" s="17">
        <f t="shared" si="46"/>
      </c>
      <c r="E465" s="17">
        <f t="shared" si="42"/>
      </c>
      <c r="F465" s="17">
        <f t="shared" si="43"/>
      </c>
      <c r="G465" s="17">
        <f t="shared" si="47"/>
      </c>
    </row>
    <row r="466" spans="2:7" ht="14.25">
      <c r="B466" s="16">
        <f t="shared" si="44"/>
      </c>
      <c r="C466" s="17">
        <f t="shared" si="45"/>
      </c>
      <c r="D466" s="17">
        <f t="shared" si="46"/>
      </c>
      <c r="E466" s="17">
        <f t="shared" si="42"/>
      </c>
      <c r="F466" s="17">
        <f t="shared" si="43"/>
      </c>
      <c r="G466" s="17">
        <f t="shared" si="47"/>
      </c>
    </row>
    <row r="467" spans="2:7" ht="14.25">
      <c r="B467" s="16">
        <f t="shared" si="44"/>
      </c>
      <c r="C467" s="17">
        <f t="shared" si="45"/>
      </c>
      <c r="D467" s="17">
        <f t="shared" si="46"/>
      </c>
      <c r="E467" s="17">
        <f t="shared" si="42"/>
      </c>
      <c r="F467" s="17">
        <f t="shared" si="43"/>
      </c>
      <c r="G467" s="17">
        <f t="shared" si="47"/>
      </c>
    </row>
    <row r="468" spans="2:7" ht="14.25">
      <c r="B468" s="16">
        <f t="shared" si="44"/>
      </c>
      <c r="C468" s="17">
        <f t="shared" si="45"/>
      </c>
      <c r="D468" s="17">
        <f t="shared" si="46"/>
      </c>
      <c r="E468" s="17">
        <f t="shared" si="42"/>
      </c>
      <c r="F468" s="17">
        <f t="shared" si="43"/>
      </c>
      <c r="G468" s="17">
        <f t="shared" si="47"/>
      </c>
    </row>
    <row r="469" spans="2:7" ht="14.25">
      <c r="B469" s="16">
        <f t="shared" si="44"/>
      </c>
      <c r="C469" s="17">
        <f t="shared" si="45"/>
      </c>
      <c r="D469" s="17">
        <f t="shared" si="46"/>
      </c>
      <c r="E469" s="17">
        <f t="shared" si="42"/>
      </c>
      <c r="F469" s="17">
        <f t="shared" si="43"/>
      </c>
      <c r="G469" s="17">
        <f t="shared" si="47"/>
      </c>
    </row>
    <row r="470" spans="2:7" ht="14.25">
      <c r="B470" s="16">
        <f t="shared" si="44"/>
      </c>
      <c r="C470" s="17">
        <f t="shared" si="45"/>
      </c>
      <c r="D470" s="17">
        <f t="shared" si="46"/>
      </c>
      <c r="E470" s="17">
        <f t="shared" si="42"/>
      </c>
      <c r="F470" s="17">
        <f t="shared" si="43"/>
      </c>
      <c r="G470" s="17">
        <f t="shared" si="47"/>
      </c>
    </row>
    <row r="471" spans="2:7" ht="14.25">
      <c r="B471" s="16">
        <f t="shared" si="44"/>
      </c>
      <c r="C471" s="17">
        <f t="shared" si="45"/>
      </c>
      <c r="D471" s="17">
        <f t="shared" si="46"/>
      </c>
      <c r="E471" s="17">
        <f t="shared" si="42"/>
      </c>
      <c r="F471" s="17">
        <f t="shared" si="43"/>
      </c>
      <c r="G471" s="17">
        <f t="shared" si="47"/>
      </c>
    </row>
    <row r="472" spans="2:7" ht="14.25">
      <c r="B472" s="16">
        <f t="shared" si="44"/>
      </c>
      <c r="C472" s="17">
        <f t="shared" si="45"/>
      </c>
      <c r="D472" s="17">
        <f t="shared" si="46"/>
      </c>
      <c r="E472" s="17">
        <f t="shared" si="42"/>
      </c>
      <c r="F472" s="17">
        <f t="shared" si="43"/>
      </c>
      <c r="G472" s="17">
        <f t="shared" si="47"/>
      </c>
    </row>
    <row r="473" spans="2:7" ht="14.25">
      <c r="B473" s="16">
        <f t="shared" si="44"/>
      </c>
      <c r="C473" s="17">
        <f t="shared" si="45"/>
      </c>
      <c r="D473" s="17">
        <f t="shared" si="46"/>
      </c>
      <c r="E473" s="17">
        <f t="shared" si="42"/>
      </c>
      <c r="F473" s="17">
        <f t="shared" si="43"/>
      </c>
      <c r="G473" s="17">
        <f t="shared" si="47"/>
      </c>
    </row>
    <row r="474" spans="2:7" ht="14.25">
      <c r="B474" s="16">
        <f t="shared" si="44"/>
      </c>
      <c r="C474" s="17">
        <f t="shared" si="45"/>
      </c>
      <c r="D474" s="17">
        <f t="shared" si="46"/>
      </c>
      <c r="E474" s="17">
        <f t="shared" si="42"/>
      </c>
      <c r="F474" s="17">
        <f t="shared" si="43"/>
      </c>
      <c r="G474" s="17">
        <f t="shared" si="47"/>
      </c>
    </row>
    <row r="475" spans="2:7" ht="14.25">
      <c r="B475" s="16">
        <f t="shared" si="44"/>
      </c>
      <c r="C475" s="17">
        <f t="shared" si="45"/>
      </c>
      <c r="D475" s="17">
        <f t="shared" si="46"/>
      </c>
      <c r="E475" s="17">
        <f t="shared" si="42"/>
      </c>
      <c r="F475" s="17">
        <f t="shared" si="43"/>
      </c>
      <c r="G475" s="17">
        <f t="shared" si="47"/>
      </c>
    </row>
    <row r="476" spans="2:7" ht="14.25">
      <c r="B476" s="16">
        <f t="shared" si="44"/>
      </c>
      <c r="C476" s="17">
        <f t="shared" si="45"/>
      </c>
      <c r="D476" s="17">
        <f t="shared" si="46"/>
      </c>
      <c r="E476" s="17">
        <f t="shared" si="42"/>
      </c>
      <c r="F476" s="17">
        <f t="shared" si="43"/>
      </c>
      <c r="G476" s="17">
        <f t="shared" si="47"/>
      </c>
    </row>
    <row r="477" spans="2:7" ht="14.25">
      <c r="B477" s="16">
        <f t="shared" si="44"/>
      </c>
      <c r="C477" s="17">
        <f t="shared" si="45"/>
      </c>
      <c r="D477" s="17">
        <f t="shared" si="46"/>
      </c>
      <c r="E477" s="17">
        <f t="shared" si="42"/>
      </c>
      <c r="F477" s="17">
        <f t="shared" si="43"/>
      </c>
      <c r="G477" s="17">
        <f t="shared" si="47"/>
      </c>
    </row>
    <row r="478" spans="2:7" ht="14.25">
      <c r="B478" s="16">
        <f t="shared" si="44"/>
      </c>
      <c r="C478" s="17">
        <f t="shared" si="45"/>
      </c>
      <c r="D478" s="17">
        <f t="shared" si="46"/>
      </c>
      <c r="E478" s="17">
        <f t="shared" si="42"/>
      </c>
      <c r="F478" s="17">
        <f t="shared" si="43"/>
      </c>
      <c r="G478" s="17">
        <f t="shared" si="47"/>
      </c>
    </row>
    <row r="479" spans="2:7" ht="14.25">
      <c r="B479" s="16">
        <f t="shared" si="44"/>
      </c>
      <c r="C479" s="17">
        <f t="shared" si="45"/>
      </c>
      <c r="D479" s="17">
        <f t="shared" si="46"/>
      </c>
      <c r="E479" s="17">
        <f t="shared" si="42"/>
      </c>
      <c r="F479" s="17">
        <f t="shared" si="43"/>
      </c>
      <c r="G479" s="17">
        <f t="shared" si="47"/>
      </c>
    </row>
    <row r="480" spans="2:7" ht="14.25">
      <c r="B480" s="16">
        <f t="shared" si="44"/>
      </c>
      <c r="C480" s="17">
        <f t="shared" si="45"/>
      </c>
      <c r="D480" s="17">
        <f t="shared" si="46"/>
      </c>
      <c r="E480" s="17">
        <f t="shared" si="42"/>
      </c>
      <c r="F480" s="17">
        <f t="shared" si="43"/>
      </c>
      <c r="G480" s="17">
        <f t="shared" si="47"/>
      </c>
    </row>
    <row r="481" spans="2:7" ht="14.25">
      <c r="B481" s="16">
        <f t="shared" si="44"/>
      </c>
      <c r="C481" s="17">
        <f t="shared" si="45"/>
      </c>
      <c r="D481" s="17">
        <f t="shared" si="46"/>
      </c>
      <c r="E481" s="17">
        <f t="shared" si="42"/>
      </c>
      <c r="F481" s="17">
        <f t="shared" si="43"/>
      </c>
      <c r="G481" s="17">
        <f t="shared" si="47"/>
      </c>
    </row>
    <row r="482" spans="2:7" ht="14.25">
      <c r="B482" s="16">
        <f t="shared" si="44"/>
      </c>
      <c r="C482" s="17">
        <f t="shared" si="45"/>
      </c>
      <c r="D482" s="17">
        <f t="shared" si="46"/>
      </c>
      <c r="E482" s="17">
        <f t="shared" si="42"/>
      </c>
      <c r="F482" s="17">
        <f t="shared" si="43"/>
      </c>
      <c r="G482" s="17">
        <f t="shared" si="47"/>
      </c>
    </row>
    <row r="483" spans="2:7" ht="14.25">
      <c r="B483" s="16">
        <f t="shared" si="44"/>
      </c>
      <c r="C483" s="17">
        <f t="shared" si="45"/>
      </c>
      <c r="D483" s="17">
        <f t="shared" si="46"/>
      </c>
      <c r="E483" s="17">
        <f t="shared" si="42"/>
      </c>
      <c r="F483" s="17">
        <f t="shared" si="43"/>
      </c>
      <c r="G483" s="17">
        <f t="shared" si="47"/>
      </c>
    </row>
    <row r="484" spans="2:7" ht="14.25">
      <c r="B484" s="16">
        <f t="shared" si="44"/>
      </c>
      <c r="C484" s="17">
        <f t="shared" si="45"/>
      </c>
      <c r="D484" s="17">
        <f t="shared" si="46"/>
      </c>
      <c r="E484" s="17">
        <f t="shared" si="42"/>
      </c>
      <c r="F484" s="17">
        <f t="shared" si="43"/>
      </c>
      <c r="G484" s="17">
        <f t="shared" si="47"/>
      </c>
    </row>
    <row r="485" spans="2:7" ht="14.25">
      <c r="B485" s="16">
        <f t="shared" si="44"/>
      </c>
      <c r="C485" s="17">
        <f t="shared" si="45"/>
      </c>
      <c r="D485" s="17">
        <f t="shared" si="46"/>
      </c>
      <c r="E485" s="17">
        <f t="shared" si="42"/>
      </c>
      <c r="F485" s="17">
        <f t="shared" si="43"/>
      </c>
      <c r="G485" s="17">
        <f t="shared" si="47"/>
      </c>
    </row>
    <row r="486" spans="2:7" ht="14.25">
      <c r="B486" s="16">
        <f t="shared" si="44"/>
      </c>
      <c r="C486" s="17">
        <f t="shared" si="45"/>
      </c>
      <c r="D486" s="17">
        <f t="shared" si="46"/>
      </c>
      <c r="E486" s="17">
        <f t="shared" si="42"/>
      </c>
      <c r="F486" s="17">
        <f t="shared" si="43"/>
      </c>
      <c r="G486" s="17">
        <f t="shared" si="47"/>
      </c>
    </row>
    <row r="487" spans="2:7" ht="14.25">
      <c r="B487" s="16">
        <f t="shared" si="44"/>
      </c>
      <c r="C487" s="17">
        <f t="shared" si="45"/>
      </c>
      <c r="D487" s="17">
        <f t="shared" si="46"/>
      </c>
      <c r="E487" s="17">
        <f t="shared" si="42"/>
      </c>
      <c r="F487" s="17">
        <f t="shared" si="43"/>
      </c>
      <c r="G487" s="17">
        <f t="shared" si="47"/>
      </c>
    </row>
    <row r="488" spans="2:7" ht="14.25">
      <c r="B488" s="16">
        <f t="shared" si="44"/>
      </c>
      <c r="C488" s="17">
        <f t="shared" si="45"/>
      </c>
      <c r="D488" s="17">
        <f t="shared" si="46"/>
      </c>
      <c r="E488" s="17">
        <f t="shared" si="42"/>
      </c>
      <c r="F488" s="17">
        <f t="shared" si="43"/>
      </c>
      <c r="G488" s="17">
        <f t="shared" si="47"/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9"/>
  <sheetViews>
    <sheetView showGridLines="0" tabSelected="1" zoomScalePageLayoutView="0" workbookViewId="0" topLeftCell="A1">
      <pane xSplit="1" ySplit="9" topLeftCell="B4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" sqref="C7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4.7109375" style="1" customWidth="1"/>
    <col min="8" max="8" width="16.7109375" style="2" customWidth="1"/>
    <col min="9" max="9" width="0" style="1" hidden="1" customWidth="1"/>
    <col min="10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8" ht="14.25">
      <c r="B4" s="5" t="s">
        <v>12</v>
      </c>
      <c r="C4" s="6">
        <v>10000000</v>
      </c>
      <c r="D4" s="7"/>
      <c r="E4" s="7" t="s">
        <v>5</v>
      </c>
      <c r="F4" s="8">
        <f>IF(OR(Höfuðstól="",Fj.afborgana="",Höfuðstól=0,Fj.afborgana=0),"",PMT(C5/12,C6,-C4,0,0))</f>
        <v>48883.838758025166</v>
      </c>
      <c r="H4" s="9"/>
    </row>
    <row r="5" spans="2:8" ht="14.25">
      <c r="B5" s="5" t="s">
        <v>4</v>
      </c>
      <c r="C5" s="10">
        <v>0.051</v>
      </c>
      <c r="D5" s="7"/>
      <c r="E5" s="7" t="s">
        <v>9</v>
      </c>
      <c r="F5" s="8">
        <f>IF(F10="","",SUM(F10:F489))</f>
        <v>26554837.038681615</v>
      </c>
      <c r="H5" s="9"/>
    </row>
    <row r="6" spans="2:8" ht="14.25">
      <c r="B6" s="5" t="s">
        <v>1</v>
      </c>
      <c r="C6" s="11">
        <v>480</v>
      </c>
      <c r="D6" s="7"/>
      <c r="E6" s="7" t="s">
        <v>10</v>
      </c>
      <c r="F6" s="8">
        <f>IF(G10="","",SUM(G10:G489))</f>
        <v>56943062.217962906</v>
      </c>
      <c r="G6" s="7"/>
      <c r="H6" s="9"/>
    </row>
    <row r="7" spans="2:8" ht="14.25">
      <c r="B7" s="5" t="s">
        <v>11</v>
      </c>
      <c r="C7" s="10">
        <v>0.04</v>
      </c>
      <c r="D7" s="7"/>
      <c r="E7" s="7"/>
      <c r="F7" s="12"/>
      <c r="G7" s="7"/>
      <c r="H7" s="9"/>
    </row>
    <row r="8" spans="2:8" ht="14.25">
      <c r="B8" s="1"/>
      <c r="H8" s="2">
        <f>(1+Verðbólga)^(1/12)-1</f>
        <v>0.0032737397821989145</v>
      </c>
    </row>
    <row r="9" spans="2:9" ht="33.75" customHeight="1" thickBot="1">
      <c r="B9" s="13" t="s">
        <v>2</v>
      </c>
      <c r="C9" s="13" t="s">
        <v>13</v>
      </c>
      <c r="D9" s="14" t="s">
        <v>7</v>
      </c>
      <c r="E9" s="15" t="s">
        <v>3</v>
      </c>
      <c r="F9" s="15" t="s">
        <v>4</v>
      </c>
      <c r="G9" s="15" t="s">
        <v>5</v>
      </c>
      <c r="H9" s="14" t="s">
        <v>8</v>
      </c>
      <c r="I9" s="2">
        <f>IF(OR(Verðbólga="",Verðbólga=0),"",100)</f>
        <v>100</v>
      </c>
    </row>
    <row r="10" spans="2:9" ht="14.25">
      <c r="B10" s="16">
        <f>IF(OR(Höfuðstól="",Vextir="",Fj.afborgana="",Höfuðstól=0,Fj.afborgana=0),"",1)</f>
        <v>1</v>
      </c>
      <c r="C10" s="19">
        <f>IF(B10="","",IF(Verðbólga=0,0,+Höfuðstól*I10/I9-Höfuðstól))</f>
        <v>32737.39782198891</v>
      </c>
      <c r="D10" s="17">
        <f>IF(B10="","",IF(OR(Verðbólga="",Verðbólga=0),Höfuðstól,Höfuðstól*I10/100))</f>
        <v>10032737.397821989</v>
      </c>
      <c r="E10" s="17">
        <f aca="true" t="shared" si="0" ref="E10:E73">IF(B10="","",G10-F10)</f>
        <v>6404.737784930461</v>
      </c>
      <c r="F10" s="17">
        <f aca="true" t="shared" si="1" ref="F10:F73">IF(B10="","",D10*Vextir/12)</f>
        <v>42639.13394074345</v>
      </c>
      <c r="G10" s="17">
        <f>IF(B10="","",PMT(Vextir/12,Fj.afborgana,-D10))</f>
        <v>49043.87172567391</v>
      </c>
      <c r="H10" s="17">
        <f aca="true" t="shared" si="2" ref="H10:H73">IF(B10="","",D10-E10)</f>
        <v>10026332.66003706</v>
      </c>
      <c r="I10" s="2">
        <f aca="true" t="shared" si="3" ref="I10:I73">IF((OR(B10="",I9="")),"",I9*(1+Mán.verðbólga))</f>
        <v>100.3273739782199</v>
      </c>
    </row>
    <row r="11" spans="2:9" ht="14.25">
      <c r="B11" s="16">
        <f aca="true" t="shared" si="4" ref="B11:B74">IF(OR(B10="",B10=Fj.afborgana),"",B10+1)</f>
        <v>2</v>
      </c>
      <c r="C11" s="19">
        <f aca="true" t="shared" si="5" ref="C11:C74">IF(B11="","",IF(Verðbólga=0,0,+H10*I11/I10-H10))</f>
        <v>32823.6040987242</v>
      </c>
      <c r="D11" s="17">
        <f aca="true" t="shared" si="6" ref="D11:D74">IF(B11="","",IF(OR(Verðbólga="",Verðbólga=0),H10,H10*I11/I10))</f>
        <v>10059156.264135784</v>
      </c>
      <c r="E11" s="17">
        <f t="shared" si="0"/>
        <v>6453.014477038239</v>
      </c>
      <c r="F11" s="17">
        <f t="shared" si="1"/>
        <v>42751.41412257708</v>
      </c>
      <c r="G11" s="17">
        <f aca="true" t="shared" si="7" ref="G11:G74">IF(B11="","",PMT(Vextir/12,Fj.afborgana-B10,-D11))</f>
        <v>49204.42859961532</v>
      </c>
      <c r="H11" s="17">
        <f t="shared" si="2"/>
        <v>10052703.249658745</v>
      </c>
      <c r="I11" s="2">
        <f t="shared" si="3"/>
        <v>100.65581969365594</v>
      </c>
    </row>
    <row r="12" spans="2:10" ht="14.25">
      <c r="B12" s="16">
        <f t="shared" si="4"/>
        <v>3</v>
      </c>
      <c r="C12" s="19">
        <f t="shared" si="5"/>
        <v>32909.93454704806</v>
      </c>
      <c r="D12" s="17">
        <f t="shared" si="6"/>
        <v>10085613.184205793</v>
      </c>
      <c r="E12" s="17">
        <f t="shared" si="0"/>
        <v>6501.655062107624</v>
      </c>
      <c r="F12" s="17">
        <f t="shared" si="1"/>
        <v>42863.85603287462</v>
      </c>
      <c r="G12" s="17">
        <f t="shared" si="7"/>
        <v>49365.51109498224</v>
      </c>
      <c r="H12" s="17">
        <f t="shared" si="2"/>
        <v>10079111.529143685</v>
      </c>
      <c r="I12" s="2">
        <f t="shared" si="3"/>
        <v>100.9853406548969</v>
      </c>
      <c r="J12" s="19"/>
    </row>
    <row r="13" spans="2:10" ht="14.25">
      <c r="B13" s="16">
        <f t="shared" si="4"/>
        <v>4</v>
      </c>
      <c r="C13" s="19">
        <f t="shared" si="5"/>
        <v>32996.3883821778</v>
      </c>
      <c r="D13" s="17">
        <f t="shared" si="6"/>
        <v>10112107.917525863</v>
      </c>
      <c r="E13" s="17">
        <f t="shared" si="0"/>
        <v>6550.662283037549</v>
      </c>
      <c r="F13" s="17">
        <f t="shared" si="1"/>
        <v>42976.45864948491</v>
      </c>
      <c r="G13" s="17">
        <f t="shared" si="7"/>
        <v>49527.12093252246</v>
      </c>
      <c r="H13" s="17">
        <f t="shared" si="2"/>
        <v>10105557.255242826</v>
      </c>
      <c r="I13" s="2">
        <f t="shared" si="3"/>
        <v>101.31594038201774</v>
      </c>
      <c r="J13" s="19"/>
    </row>
    <row r="14" spans="2:10" ht="14.25">
      <c r="B14" s="16">
        <f t="shared" si="4"/>
        <v>5</v>
      </c>
      <c r="C14" s="19">
        <f t="shared" si="5"/>
        <v>33082.964807776734</v>
      </c>
      <c r="D14" s="17">
        <f t="shared" si="6"/>
        <v>10138640.220050603</v>
      </c>
      <c r="E14" s="17">
        <f t="shared" si="0"/>
        <v>6600.03890340199</v>
      </c>
      <c r="F14" s="17">
        <f t="shared" si="1"/>
        <v>43089.22093521506</v>
      </c>
      <c r="G14" s="17">
        <f t="shared" si="7"/>
        <v>49689.25983861705</v>
      </c>
      <c r="H14" s="17">
        <f t="shared" si="2"/>
        <v>10132040.181147201</v>
      </c>
      <c r="I14" s="2">
        <f t="shared" si="3"/>
        <v>101.64762240661724</v>
      </c>
      <c r="J14" s="19"/>
    </row>
    <row r="15" spans="2:10" ht="14.25">
      <c r="B15" s="16">
        <f t="shared" si="4"/>
        <v>6</v>
      </c>
      <c r="C15" s="19">
        <f t="shared" si="5"/>
        <v>33169.6630158592</v>
      </c>
      <c r="D15" s="17">
        <f t="shared" si="6"/>
        <v>10165209.84416306</v>
      </c>
      <c r="E15" s="17">
        <f t="shared" si="0"/>
        <v>6649.787707605741</v>
      </c>
      <c r="F15" s="17">
        <f t="shared" si="1"/>
        <v>43202.141837693</v>
      </c>
      <c r="G15" s="17">
        <f t="shared" si="7"/>
        <v>49851.92954529874</v>
      </c>
      <c r="H15" s="17">
        <f t="shared" si="2"/>
        <v>10158560.056455454</v>
      </c>
      <c r="I15" s="2">
        <f t="shared" si="3"/>
        <v>101.98039027185573</v>
      </c>
      <c r="J15" s="19"/>
    </row>
    <row r="16" spans="2:10" ht="14.25">
      <c r="B16" s="16">
        <f t="shared" si="4"/>
        <v>7</v>
      </c>
      <c r="C16" s="19">
        <f t="shared" si="5"/>
        <v>33256.48218667507</v>
      </c>
      <c r="D16" s="17">
        <f t="shared" si="6"/>
        <v>10191816.538642129</v>
      </c>
      <c r="E16" s="17">
        <f t="shared" si="0"/>
        <v>6699.911501041519</v>
      </c>
      <c r="F16" s="17">
        <f t="shared" si="1"/>
        <v>43315.220289229044</v>
      </c>
      <c r="G16" s="17">
        <f t="shared" si="7"/>
        <v>50015.13179027056</v>
      </c>
      <c r="H16" s="17">
        <f t="shared" si="2"/>
        <v>10185116.627141088</v>
      </c>
      <c r="I16" s="2">
        <f t="shared" si="3"/>
        <v>102.31424753249287</v>
      </c>
      <c r="J16" s="19"/>
    </row>
    <row r="17" spans="2:10" ht="14.25">
      <c r="B17" s="16">
        <f t="shared" si="4"/>
        <v>8</v>
      </c>
      <c r="C17" s="19">
        <f t="shared" si="5"/>
        <v>33343.4214886073</v>
      </c>
      <c r="D17" s="17">
        <f t="shared" si="6"/>
        <v>10218460.048629696</v>
      </c>
      <c r="E17" s="17">
        <f t="shared" si="0"/>
        <v>6750.41311024809</v>
      </c>
      <c r="F17" s="17">
        <f t="shared" si="1"/>
        <v>43428.455206676204</v>
      </c>
      <c r="G17" s="17">
        <f t="shared" si="7"/>
        <v>50178.868316924294</v>
      </c>
      <c r="H17" s="17">
        <f t="shared" si="2"/>
        <v>10211709.635519447</v>
      </c>
      <c r="I17" s="2">
        <f t="shared" si="3"/>
        <v>102.64919775492574</v>
      </c>
      <c r="J17" s="19"/>
    </row>
    <row r="18" spans="2:10" ht="14.25">
      <c r="B18" s="16">
        <f t="shared" si="4"/>
        <v>9</v>
      </c>
      <c r="C18" s="19">
        <f t="shared" si="5"/>
        <v>33430.480078063905</v>
      </c>
      <c r="D18" s="17">
        <f t="shared" si="6"/>
        <v>10245140.11559751</v>
      </c>
      <c r="E18" s="17">
        <f t="shared" si="0"/>
        <v>6801.295383069708</v>
      </c>
      <c r="F18" s="17">
        <f t="shared" si="1"/>
        <v>43541.845491289416</v>
      </c>
      <c r="G18" s="17">
        <f t="shared" si="7"/>
        <v>50343.140874359124</v>
      </c>
      <c r="H18" s="17">
        <f t="shared" si="2"/>
        <v>10238338.820214441</v>
      </c>
      <c r="I18" s="2">
        <f t="shared" si="3"/>
        <v>102.98524451722685</v>
      </c>
      <c r="J18" s="19"/>
    </row>
    <row r="19" spans="2:10" ht="14.25">
      <c r="B19" s="16">
        <f t="shared" si="4"/>
        <v>10</v>
      </c>
      <c r="C19" s="19">
        <f t="shared" si="5"/>
        <v>33517.65709936619</v>
      </c>
      <c r="D19" s="17">
        <f t="shared" si="6"/>
        <v>10271856.477313807</v>
      </c>
      <c r="E19" s="17">
        <f t="shared" si="0"/>
        <v>6852.561188816682</v>
      </c>
      <c r="F19" s="17">
        <f t="shared" si="1"/>
        <v>43655.39002858368</v>
      </c>
      <c r="G19" s="17">
        <f t="shared" si="7"/>
        <v>50507.95121740036</v>
      </c>
      <c r="H19" s="17">
        <f t="shared" si="2"/>
        <v>10265003.91612499</v>
      </c>
      <c r="I19" s="2">
        <f t="shared" si="3"/>
        <v>103.32239140918237</v>
      </c>
      <c r="J19" s="19"/>
    </row>
    <row r="20" spans="2:10" ht="14.25">
      <c r="B20" s="16">
        <f t="shared" si="4"/>
        <v>11</v>
      </c>
      <c r="C20" s="19">
        <f t="shared" si="5"/>
        <v>33604.95168464631</v>
      </c>
      <c r="D20" s="17">
        <f t="shared" si="6"/>
        <v>10298608.867809637</v>
      </c>
      <c r="E20" s="17">
        <f t="shared" si="0"/>
        <v>6904.213418427178</v>
      </c>
      <c r="F20" s="17">
        <f t="shared" si="1"/>
        <v>43769.08768819095</v>
      </c>
      <c r="G20" s="17">
        <f t="shared" si="7"/>
        <v>50673.30110661813</v>
      </c>
      <c r="H20" s="17">
        <f t="shared" si="2"/>
        <v>10291704.654391209</v>
      </c>
      <c r="I20" s="2">
        <f t="shared" si="3"/>
        <v>103.66064203233054</v>
      </c>
      <c r="J20" s="19"/>
    </row>
    <row r="21" spans="2:10" ht="14.25">
      <c r="B21" s="16">
        <f t="shared" si="4"/>
        <v>12</v>
      </c>
      <c r="C21" s="19">
        <f t="shared" si="5"/>
        <v>33692.36295372248</v>
      </c>
      <c r="D21" s="17">
        <f t="shared" si="6"/>
        <v>10325397.017344931</v>
      </c>
      <c r="E21" s="17">
        <f t="shared" si="0"/>
        <v>6956.254984630243</v>
      </c>
      <c r="F21" s="17">
        <f t="shared" si="1"/>
        <v>43882.93732371595</v>
      </c>
      <c r="G21" s="17">
        <f t="shared" si="7"/>
        <v>50839.192308346195</v>
      </c>
      <c r="H21" s="17">
        <f t="shared" si="2"/>
        <v>10318440.7623603</v>
      </c>
      <c r="I21" s="2">
        <f t="shared" si="3"/>
        <v>104.00000000000007</v>
      </c>
      <c r="J21" s="19"/>
    </row>
    <row r="22" spans="2:10" ht="14.25">
      <c r="B22" s="16">
        <f t="shared" si="4"/>
        <v>13</v>
      </c>
      <c r="C22" s="19">
        <f t="shared" si="5"/>
        <v>33779.89001400024</v>
      </c>
      <c r="D22" s="17">
        <f t="shared" si="6"/>
        <v>10352220.652374301</v>
      </c>
      <c r="E22" s="17">
        <f t="shared" si="0"/>
        <v>7008.688822110111</v>
      </c>
      <c r="F22" s="17">
        <f t="shared" si="1"/>
        <v>43996.937772590776</v>
      </c>
      <c r="G22" s="17">
        <f t="shared" si="7"/>
        <v>51005.62659470089</v>
      </c>
      <c r="H22" s="17">
        <f t="shared" si="2"/>
        <v>10345211.963552192</v>
      </c>
      <c r="I22" s="2">
        <f t="shared" si="3"/>
        <v>104.34046893734876</v>
      </c>
      <c r="J22" s="19"/>
    </row>
    <row r="23" spans="2:10" ht="14.25">
      <c r="B23" s="16">
        <f t="shared" si="4"/>
        <v>14</v>
      </c>
      <c r="C23" s="19">
        <f t="shared" si="5"/>
        <v>33867.531960360706</v>
      </c>
      <c r="D23" s="17">
        <f t="shared" si="6"/>
        <v>10379079.495512553</v>
      </c>
      <c r="E23" s="17">
        <f t="shared" si="0"/>
        <v>7061.517887671609</v>
      </c>
      <c r="F23" s="17">
        <f t="shared" si="1"/>
        <v>44111.087855928345</v>
      </c>
      <c r="G23" s="17">
        <f t="shared" si="7"/>
        <v>51172.605743599954</v>
      </c>
      <c r="H23" s="17">
        <f t="shared" si="2"/>
        <v>10372017.97762488</v>
      </c>
      <c r="I23" s="2">
        <f t="shared" si="3"/>
        <v>104.68205248140225</v>
      </c>
      <c r="J23" s="19"/>
    </row>
    <row r="24" spans="2:10" ht="14.25">
      <c r="B24" s="16">
        <f t="shared" si="4"/>
        <v>15</v>
      </c>
      <c r="C24" s="19">
        <f t="shared" si="5"/>
        <v>33955.287875033915</v>
      </c>
      <c r="D24" s="17">
        <f t="shared" si="6"/>
        <v>10405973.265499914</v>
      </c>
      <c r="E24" s="17">
        <f t="shared" si="0"/>
        <v>7114.745160406928</v>
      </c>
      <c r="F24" s="17">
        <f t="shared" si="1"/>
        <v>44225.38637837463</v>
      </c>
      <c r="G24" s="17">
        <f t="shared" si="7"/>
        <v>51340.131538781556</v>
      </c>
      <c r="H24" s="17">
        <f t="shared" si="2"/>
        <v>10398858.520339508</v>
      </c>
      <c r="I24" s="2">
        <f t="shared" si="3"/>
        <v>105.02475428109285</v>
      </c>
      <c r="J24" s="19"/>
    </row>
    <row r="25" spans="2:10" ht="14.25">
      <c r="B25" s="16">
        <f t="shared" si="4"/>
        <v>16</v>
      </c>
      <c r="C25" s="19">
        <f t="shared" si="5"/>
        <v>34043.15682749264</v>
      </c>
      <c r="D25" s="17">
        <f t="shared" si="6"/>
        <v>10432901.677167</v>
      </c>
      <c r="E25" s="17">
        <f t="shared" si="0"/>
        <v>7168.37364186364</v>
      </c>
      <c r="F25" s="17">
        <f t="shared" si="1"/>
        <v>44339.83212795975</v>
      </c>
      <c r="G25" s="17">
        <f t="shared" si="7"/>
        <v>51508.20576982339</v>
      </c>
      <c r="H25" s="17">
        <f t="shared" si="2"/>
        <v>10425733.303525137</v>
      </c>
      <c r="I25" s="2">
        <f t="shared" si="3"/>
        <v>105.36857799729853</v>
      </c>
      <c r="J25" s="19"/>
    </row>
    <row r="26" spans="2:10" ht="14.25">
      <c r="B26" s="16">
        <f t="shared" si="4"/>
        <v>17</v>
      </c>
      <c r="C26" s="19">
        <f t="shared" si="5"/>
        <v>34131.13787434623</v>
      </c>
      <c r="D26" s="17">
        <f t="shared" si="6"/>
        <v>10459864.441399483</v>
      </c>
      <c r="E26" s="17">
        <f t="shared" si="0"/>
        <v>7222.406356213942</v>
      </c>
      <c r="F26" s="17">
        <f t="shared" si="1"/>
        <v>44454.4238759478</v>
      </c>
      <c r="G26" s="17">
        <f t="shared" si="7"/>
        <v>51676.830232161745</v>
      </c>
      <c r="H26" s="17">
        <f t="shared" si="2"/>
        <v>10452642.03504327</v>
      </c>
      <c r="I26" s="2">
        <f t="shared" si="3"/>
        <v>105.71352730288201</v>
      </c>
      <c r="J26" s="19"/>
    </row>
    <row r="27" spans="2:10" ht="14.25">
      <c r="B27" s="16">
        <f t="shared" si="4"/>
        <v>18</v>
      </c>
      <c r="C27" s="19">
        <f t="shared" si="5"/>
        <v>34219.23005920462</v>
      </c>
      <c r="D27" s="17">
        <f t="shared" si="6"/>
        <v>10486861.265102474</v>
      </c>
      <c r="E27" s="17">
        <f t="shared" si="0"/>
        <v>7276.846350425178</v>
      </c>
      <c r="F27" s="17">
        <f t="shared" si="1"/>
        <v>44569.16037668552</v>
      </c>
      <c r="G27" s="17">
        <f t="shared" si="7"/>
        <v>51846.0067271107</v>
      </c>
      <c r="H27" s="17">
        <f t="shared" si="2"/>
        <v>10479584.418752048</v>
      </c>
      <c r="I27" s="2">
        <f t="shared" si="3"/>
        <v>106.05960588273003</v>
      </c>
      <c r="J27" s="19"/>
    </row>
    <row r="28" spans="2:10" ht="14.25">
      <c r="B28" s="16">
        <f t="shared" si="4"/>
        <v>19</v>
      </c>
      <c r="C28" s="19">
        <f t="shared" si="5"/>
        <v>34307.432412579656</v>
      </c>
      <c r="D28" s="17">
        <f t="shared" si="6"/>
        <v>10513891.851164628</v>
      </c>
      <c r="E28" s="17">
        <f t="shared" si="0"/>
        <v>7331.696694431732</v>
      </c>
      <c r="F28" s="17">
        <f t="shared" si="1"/>
        <v>44684.04036744966</v>
      </c>
      <c r="G28" s="17">
        <f t="shared" si="7"/>
        <v>52015.737061881395</v>
      </c>
      <c r="H28" s="17">
        <f t="shared" si="2"/>
        <v>10506560.154470196</v>
      </c>
      <c r="I28" s="2">
        <f t="shared" si="3"/>
        <v>106.40681743379265</v>
      </c>
      <c r="J28" s="19"/>
    </row>
    <row r="29" spans="2:10" ht="14.25">
      <c r="B29" s="16">
        <f t="shared" si="4"/>
        <v>20</v>
      </c>
      <c r="C29" s="19">
        <f t="shared" si="5"/>
        <v>34395.743951754645</v>
      </c>
      <c r="D29" s="17">
        <f t="shared" si="6"/>
        <v>10540955.89842195</v>
      </c>
      <c r="E29" s="17">
        <f t="shared" si="0"/>
        <v>7386.960481307993</v>
      </c>
      <c r="F29" s="17">
        <f t="shared" si="1"/>
        <v>44799.06256829328</v>
      </c>
      <c r="G29" s="17">
        <f t="shared" si="7"/>
        <v>52186.023049601274</v>
      </c>
      <c r="H29" s="17">
        <f t="shared" si="2"/>
        <v>10533568.937940642</v>
      </c>
      <c r="I29" s="2">
        <f t="shared" si="3"/>
        <v>106.75516566512283</v>
      </c>
      <c r="J29" s="19"/>
    </row>
    <row r="30" spans="2:10" ht="14.25">
      <c r="B30" s="16">
        <f t="shared" si="4"/>
        <v>21</v>
      </c>
      <c r="C30" s="19">
        <f t="shared" si="5"/>
        <v>34484.16368067078</v>
      </c>
      <c r="D30" s="17">
        <f t="shared" si="6"/>
        <v>10568053.101621313</v>
      </c>
      <c r="E30" s="17">
        <f t="shared" si="0"/>
        <v>7442.640827442912</v>
      </c>
      <c r="F30" s="17">
        <f t="shared" si="1"/>
        <v>44914.22568189058</v>
      </c>
      <c r="G30" s="17">
        <f t="shared" si="7"/>
        <v>52356.86650933349</v>
      </c>
      <c r="H30" s="17">
        <f t="shared" si="2"/>
        <v>10560610.46079387</v>
      </c>
      <c r="I30" s="2">
        <f t="shared" si="3"/>
        <v>107.10465429791599</v>
      </c>
      <c r="J30" s="19"/>
    </row>
    <row r="31" spans="2:10" ht="14.25">
      <c r="B31" s="16">
        <f t="shared" si="4"/>
        <v>22</v>
      </c>
      <c r="C31" s="19">
        <f t="shared" si="5"/>
        <v>34572.69058980793</v>
      </c>
      <c r="D31" s="17">
        <f t="shared" si="6"/>
        <v>10595183.151383677</v>
      </c>
      <c r="E31" s="17">
        <f t="shared" si="0"/>
        <v>7498.740872715753</v>
      </c>
      <c r="F31" s="17">
        <f t="shared" si="1"/>
        <v>45029.52839338063</v>
      </c>
      <c r="G31" s="17">
        <f t="shared" si="7"/>
        <v>52528.26926609638</v>
      </c>
      <c r="H31" s="17">
        <f t="shared" si="2"/>
        <v>10587684.410510961</v>
      </c>
      <c r="I31" s="2">
        <f t="shared" si="3"/>
        <v>107.45528706554974</v>
      </c>
      <c r="J31" s="19"/>
    </row>
    <row r="32" spans="2:10" ht="14.25">
      <c r="B32" s="16">
        <f t="shared" si="4"/>
        <v>23</v>
      </c>
      <c r="C32" s="19">
        <f t="shared" si="5"/>
        <v>34661.32365605794</v>
      </c>
      <c r="D32" s="17">
        <f t="shared" si="6"/>
        <v>10622345.734167019</v>
      </c>
      <c r="E32" s="17">
        <f t="shared" si="0"/>
        <v>7555.2637806730345</v>
      </c>
      <c r="F32" s="17">
        <f t="shared" si="1"/>
        <v>45144.96937020982</v>
      </c>
      <c r="G32" s="17">
        <f t="shared" si="7"/>
        <v>52700.23315088286</v>
      </c>
      <c r="H32" s="17">
        <f t="shared" si="2"/>
        <v>10614790.470386345</v>
      </c>
      <c r="I32" s="2">
        <f t="shared" si="3"/>
        <v>107.80706771362384</v>
      </c>
      <c r="J32" s="19"/>
    </row>
    <row r="33" spans="2:10" ht="14.25">
      <c r="B33" s="16">
        <f t="shared" si="4"/>
        <v>24</v>
      </c>
      <c r="C33" s="19">
        <f t="shared" si="5"/>
        <v>34750.0618426092</v>
      </c>
      <c r="D33" s="17">
        <f t="shared" si="6"/>
        <v>10649540.532228954</v>
      </c>
      <c r="E33" s="17">
        <f t="shared" si="0"/>
        <v>7612.212738707007</v>
      </c>
      <c r="F33" s="17">
        <f t="shared" si="1"/>
        <v>45260.54726197305</v>
      </c>
      <c r="G33" s="17">
        <f t="shared" si="7"/>
        <v>52872.76000068006</v>
      </c>
      <c r="H33" s="17">
        <f t="shared" si="2"/>
        <v>10641928.319490246</v>
      </c>
      <c r="I33" s="2">
        <f t="shared" si="3"/>
        <v>108.16000000000014</v>
      </c>
      <c r="J33" s="19"/>
    </row>
    <row r="34" spans="2:10" ht="14.25">
      <c r="B34" s="16">
        <f t="shared" si="4"/>
        <v>25</v>
      </c>
      <c r="C34" s="19">
        <f t="shared" si="5"/>
        <v>34838.90409882553</v>
      </c>
      <c r="D34" s="17">
        <f t="shared" si="6"/>
        <v>10676767.223589072</v>
      </c>
      <c r="E34" s="17">
        <f t="shared" si="0"/>
        <v>7669.590958235378</v>
      </c>
      <c r="F34" s="17">
        <f t="shared" si="1"/>
        <v>45376.26070025356</v>
      </c>
      <c r="G34" s="17">
        <f t="shared" si="7"/>
        <v>53045.85165848894</v>
      </c>
      <c r="H34" s="17">
        <f t="shared" si="2"/>
        <v>10669097.632630836</v>
      </c>
      <c r="I34" s="2">
        <f t="shared" si="3"/>
        <v>108.51408769484277</v>
      </c>
      <c r="J34" s="19"/>
    </row>
    <row r="35" spans="2:10" ht="14.25">
      <c r="B35" s="16">
        <f t="shared" si="4"/>
        <v>26</v>
      </c>
      <c r="C35" s="19">
        <f t="shared" si="5"/>
        <v>34927.84936010651</v>
      </c>
      <c r="D35" s="17">
        <f t="shared" si="6"/>
        <v>10704025.481990943</v>
      </c>
      <c r="E35" s="17">
        <f t="shared" si="0"/>
        <v>7727.401674882451</v>
      </c>
      <c r="F35" s="17">
        <f t="shared" si="1"/>
        <v>45492.108298461506</v>
      </c>
      <c r="G35" s="17">
        <f t="shared" si="7"/>
        <v>53219.50997334396</v>
      </c>
      <c r="H35" s="17">
        <f t="shared" si="2"/>
        <v>10696298.080316061</v>
      </c>
      <c r="I35" s="2">
        <f t="shared" si="3"/>
        <v>108.8693345806584</v>
      </c>
      <c r="J35" s="19"/>
    </row>
    <row r="36" spans="2:10" ht="14.25">
      <c r="B36" s="16">
        <f t="shared" si="4"/>
        <v>27</v>
      </c>
      <c r="C36" s="19">
        <f t="shared" si="5"/>
        <v>35016.896547788754</v>
      </c>
      <c r="D36" s="17">
        <f t="shared" si="6"/>
        <v>10731314.97686385</v>
      </c>
      <c r="E36" s="17">
        <f t="shared" si="0"/>
        <v>7785.648148661465</v>
      </c>
      <c r="F36" s="17">
        <f t="shared" si="1"/>
        <v>45608.08865167136</v>
      </c>
      <c r="G36" s="17">
        <f t="shared" si="7"/>
        <v>53393.73680033282</v>
      </c>
      <c r="H36" s="17">
        <f t="shared" si="2"/>
        <v>10723529.328715188</v>
      </c>
      <c r="I36" s="2">
        <f t="shared" si="3"/>
        <v>109.22574445233663</v>
      </c>
      <c r="J36" s="19"/>
    </row>
    <row r="37" spans="2:10" ht="14.25">
      <c r="B37" s="16">
        <f t="shared" si="4"/>
        <v>28</v>
      </c>
      <c r="C37" s="19">
        <f t="shared" si="5"/>
        <v>35106.04456899129</v>
      </c>
      <c r="D37" s="17">
        <f t="shared" si="6"/>
        <v>10758635.37328418</v>
      </c>
      <c r="E37" s="17">
        <f t="shared" si="0"/>
        <v>7844.333664158563</v>
      </c>
      <c r="F37" s="17">
        <f t="shared" si="1"/>
        <v>45724.20033645776</v>
      </c>
      <c r="G37" s="17">
        <f t="shared" si="7"/>
        <v>53568.534000616324</v>
      </c>
      <c r="H37" s="17">
        <f t="shared" si="2"/>
        <v>10750791.039620021</v>
      </c>
      <c r="I37" s="2">
        <f t="shared" si="3"/>
        <v>109.58332111719054</v>
      </c>
      <c r="J37" s="19"/>
    </row>
    <row r="38" spans="2:10" ht="14.25">
      <c r="B38" s="16">
        <f t="shared" si="4"/>
        <v>29</v>
      </c>
      <c r="C38" s="19">
        <f t="shared" si="5"/>
        <v>35195.292316513136</v>
      </c>
      <c r="D38" s="17">
        <f t="shared" si="6"/>
        <v>10785986.331936534</v>
      </c>
      <c r="E38" s="17">
        <f t="shared" si="0"/>
        <v>7903.46153071797</v>
      </c>
      <c r="F38" s="17">
        <f t="shared" si="1"/>
        <v>45840.44191073027</v>
      </c>
      <c r="G38" s="17">
        <f t="shared" si="7"/>
        <v>53743.90344144824</v>
      </c>
      <c r="H38" s="17">
        <f t="shared" si="2"/>
        <v>10778082.870405817</v>
      </c>
      <c r="I38" s="2">
        <f t="shared" si="3"/>
        <v>109.94206839499736</v>
      </c>
      <c r="J38" s="19"/>
    </row>
    <row r="39" spans="2:10" ht="14.25">
      <c r="B39" s="16">
        <f t="shared" si="4"/>
        <v>30</v>
      </c>
      <c r="C39" s="19">
        <f t="shared" si="5"/>
        <v>35284.63866868429</v>
      </c>
      <c r="D39" s="17">
        <f t="shared" si="6"/>
        <v>10813367.509074502</v>
      </c>
      <c r="E39" s="17">
        <f t="shared" si="0"/>
        <v>7963.035082628536</v>
      </c>
      <c r="F39" s="17">
        <f t="shared" si="1"/>
        <v>45956.81191356663</v>
      </c>
      <c r="G39" s="17">
        <f t="shared" si="7"/>
        <v>53919.84699619516</v>
      </c>
      <c r="H39" s="17">
        <f t="shared" si="2"/>
        <v>10805404.473991873</v>
      </c>
      <c r="I39" s="2">
        <f t="shared" si="3"/>
        <v>110.3019901180393</v>
      </c>
      <c r="J39" s="19"/>
    </row>
    <row r="40" spans="2:10" ht="14.25">
      <c r="B40" s="16">
        <f t="shared" si="4"/>
        <v>31</v>
      </c>
      <c r="C40" s="19">
        <f t="shared" si="5"/>
        <v>35374.08248925768</v>
      </c>
      <c r="D40" s="17">
        <f t="shared" si="6"/>
        <v>10840778.55648113</v>
      </c>
      <c r="E40" s="17">
        <f t="shared" si="0"/>
        <v>8023.057679311882</v>
      </c>
      <c r="F40" s="17">
        <f t="shared" si="1"/>
        <v>46073.3088650448</v>
      </c>
      <c r="G40" s="17">
        <f t="shared" si="7"/>
        <v>54096.36654435668</v>
      </c>
      <c r="H40" s="17">
        <f t="shared" si="2"/>
        <v>10832755.498801818</v>
      </c>
      <c r="I40" s="2">
        <f t="shared" si="3"/>
        <v>110.66309013114443</v>
      </c>
      <c r="J40" s="19"/>
    </row>
    <row r="41" spans="2:10" ht="14.25">
      <c r="B41" s="16">
        <f t="shared" si="4"/>
        <v>32</v>
      </c>
      <c r="C41" s="19">
        <f t="shared" si="5"/>
        <v>35463.62262726016</v>
      </c>
      <c r="D41" s="17">
        <f t="shared" si="6"/>
        <v>10868219.121429078</v>
      </c>
      <c r="E41" s="17">
        <f t="shared" si="0"/>
        <v>8083.532705511774</v>
      </c>
      <c r="F41" s="17">
        <f t="shared" si="1"/>
        <v>46189.93126607358</v>
      </c>
      <c r="G41" s="17">
        <f t="shared" si="7"/>
        <v>54273.463971585355</v>
      </c>
      <c r="H41" s="17">
        <f t="shared" si="2"/>
        <v>10860135.588723566</v>
      </c>
      <c r="I41" s="2">
        <f t="shared" si="3"/>
        <v>111.02537229172782</v>
      </c>
      <c r="J41" s="19"/>
    </row>
    <row r="42" spans="2:10" ht="14.25">
      <c r="B42" s="16">
        <f t="shared" si="4"/>
        <v>33</v>
      </c>
      <c r="C42" s="19">
        <f t="shared" si="5"/>
        <v>35553.25791687891</v>
      </c>
      <c r="D42" s="17">
        <f t="shared" si="6"/>
        <v>10895688.846640445</v>
      </c>
      <c r="E42" s="17">
        <f t="shared" si="0"/>
        <v>8144.463571484979</v>
      </c>
      <c r="F42" s="17">
        <f t="shared" si="1"/>
        <v>46306.67759822189</v>
      </c>
      <c r="G42" s="17">
        <f t="shared" si="7"/>
        <v>54451.14116970687</v>
      </c>
      <c r="H42" s="17">
        <f t="shared" si="2"/>
        <v>10887544.38306896</v>
      </c>
      <c r="I42" s="2">
        <f t="shared" si="3"/>
        <v>111.3888404698327</v>
      </c>
      <c r="J42" s="19"/>
    </row>
    <row r="43" spans="2:10" ht="14.25">
      <c r="B43" s="16">
        <f t="shared" si="4"/>
        <v>34</v>
      </c>
      <c r="C43" s="19">
        <f t="shared" si="5"/>
        <v>35642.98717731051</v>
      </c>
      <c r="D43" s="17">
        <f t="shared" si="6"/>
        <v>10923187.37024627</v>
      </c>
      <c r="E43" s="17">
        <f t="shared" si="0"/>
        <v>8205.853713193632</v>
      </c>
      <c r="F43" s="17">
        <f t="shared" si="1"/>
        <v>46423.546323546645</v>
      </c>
      <c r="G43" s="17">
        <f t="shared" si="7"/>
        <v>54629.40003674028</v>
      </c>
      <c r="H43" s="17">
        <f t="shared" si="2"/>
        <v>10914981.516533077</v>
      </c>
      <c r="I43" s="2">
        <f t="shared" si="3"/>
        <v>111.7534985481718</v>
      </c>
      <c r="J43" s="19"/>
    </row>
    <row r="44" spans="2:10" ht="14.25">
      <c r="B44" s="16">
        <f t="shared" si="4"/>
        <v>35</v>
      </c>
      <c r="C44" s="19">
        <f t="shared" si="5"/>
        <v>35732.80921263993</v>
      </c>
      <c r="D44" s="17">
        <f t="shared" si="6"/>
        <v>10950714.325745717</v>
      </c>
      <c r="E44" s="17">
        <f t="shared" si="0"/>
        <v>8267.70659249893</v>
      </c>
      <c r="F44" s="17">
        <f t="shared" si="1"/>
        <v>46540.53588441929</v>
      </c>
      <c r="G44" s="17">
        <f t="shared" si="7"/>
        <v>54808.24247691822</v>
      </c>
      <c r="H44" s="17">
        <f t="shared" si="2"/>
        <v>10942446.619153218</v>
      </c>
      <c r="I44" s="2">
        <f t="shared" si="3"/>
        <v>112.11935042216886</v>
      </c>
      <c r="J44" s="19"/>
    </row>
    <row r="45" spans="2:10" ht="14.25">
      <c r="B45" s="16">
        <f t="shared" si="4"/>
        <v>36</v>
      </c>
      <c r="C45" s="19">
        <f t="shared" si="5"/>
        <v>35822.72281171009</v>
      </c>
      <c r="D45" s="17">
        <f t="shared" si="6"/>
        <v>10978269.341964928</v>
      </c>
      <c r="E45" s="17">
        <f t="shared" si="0"/>
        <v>8330.025697356374</v>
      </c>
      <c r="F45" s="17">
        <f t="shared" si="1"/>
        <v>46657.64470335094</v>
      </c>
      <c r="G45" s="17">
        <f t="shared" si="7"/>
        <v>54987.67040070731</v>
      </c>
      <c r="H45" s="17">
        <f t="shared" si="2"/>
        <v>10969939.316267572</v>
      </c>
      <c r="I45" s="2">
        <f t="shared" si="3"/>
        <v>112.48640000000022</v>
      </c>
      <c r="J45" s="19"/>
    </row>
    <row r="46" spans="2:10" ht="14.25">
      <c r="B46" s="16">
        <f t="shared" si="4"/>
        <v>37</v>
      </c>
      <c r="C46" s="19">
        <f t="shared" si="5"/>
        <v>35912.72674797289</v>
      </c>
      <c r="D46" s="17">
        <f t="shared" si="6"/>
        <v>11005852.043015545</v>
      </c>
      <c r="E46" s="17">
        <f t="shared" si="0"/>
        <v>8392.814542012486</v>
      </c>
      <c r="F46" s="17">
        <f t="shared" si="1"/>
        <v>46774.87118281607</v>
      </c>
      <c r="G46" s="17">
        <f t="shared" si="7"/>
        <v>55167.68572482855</v>
      </c>
      <c r="H46" s="17">
        <f t="shared" si="2"/>
        <v>10997459.228473533</v>
      </c>
      <c r="I46" s="2">
        <f t="shared" si="3"/>
        <v>112.85465120263656</v>
      </c>
      <c r="J46" s="19"/>
    </row>
    <row r="47" spans="2:10" ht="14.25">
      <c r="B47" s="16">
        <f t="shared" si="4"/>
        <v>38</v>
      </c>
      <c r="C47" s="19">
        <f t="shared" si="5"/>
        <v>36002.81977936439</v>
      </c>
      <c r="D47" s="17">
        <f t="shared" si="6"/>
        <v>11033462.048252897</v>
      </c>
      <c r="E47" s="17">
        <f t="shared" si="0"/>
        <v>8456.076667202964</v>
      </c>
      <c r="F47" s="17">
        <f t="shared" si="1"/>
        <v>46892.213705074806</v>
      </c>
      <c r="G47" s="17">
        <f t="shared" si="7"/>
        <v>55348.29037227777</v>
      </c>
      <c r="H47" s="17">
        <f t="shared" si="2"/>
        <v>11025005.971585695</v>
      </c>
      <c r="I47" s="2">
        <f t="shared" si="3"/>
        <v>113.22410796388482</v>
      </c>
      <c r="J47" s="19"/>
    </row>
    <row r="48" spans="2:10" ht="14.25">
      <c r="B48" s="16">
        <f t="shared" si="4"/>
        <v>39</v>
      </c>
      <c r="C48" s="19">
        <f t="shared" si="5"/>
        <v>36093.0006481614</v>
      </c>
      <c r="D48" s="17">
        <f t="shared" si="6"/>
        <v>11061098.972233856</v>
      </c>
      <c r="E48" s="17">
        <f t="shared" si="0"/>
        <v>8519.81564035231</v>
      </c>
      <c r="F48" s="17">
        <f t="shared" si="1"/>
        <v>47009.67063199388</v>
      </c>
      <c r="G48" s="17">
        <f t="shared" si="7"/>
        <v>55529.48627234619</v>
      </c>
      <c r="H48" s="17">
        <f t="shared" si="2"/>
        <v>11052579.156593503</v>
      </c>
      <c r="I48" s="2">
        <f t="shared" si="3"/>
        <v>113.59477423043018</v>
      </c>
      <c r="J48" s="19"/>
    </row>
    <row r="49" spans="2:10" ht="14.25">
      <c r="B49" s="16">
        <f t="shared" si="4"/>
        <v>40</v>
      </c>
      <c r="C49" s="19">
        <f t="shared" si="5"/>
        <v>36183.26808084175</v>
      </c>
      <c r="D49" s="17">
        <f t="shared" si="6"/>
        <v>11088762.424674345</v>
      </c>
      <c r="E49" s="17">
        <f t="shared" si="0"/>
        <v>8584.035055775072</v>
      </c>
      <c r="F49" s="17">
        <f t="shared" si="1"/>
        <v>47127.24030486596</v>
      </c>
      <c r="G49" s="17">
        <f t="shared" si="7"/>
        <v>55711.27536064103</v>
      </c>
      <c r="H49" s="17">
        <f t="shared" si="2"/>
        <v>11080178.38961857</v>
      </c>
      <c r="I49" s="2">
        <f t="shared" si="3"/>
        <v>113.96665396187824</v>
      </c>
      <c r="J49" s="19"/>
    </row>
    <row r="50" spans="2:10" ht="14.25">
      <c r="B50" s="16">
        <f t="shared" si="4"/>
        <v>41</v>
      </c>
      <c r="C50" s="19">
        <f t="shared" si="5"/>
        <v>36273.62078795582</v>
      </c>
      <c r="D50" s="17">
        <f t="shared" si="6"/>
        <v>11116452.010406526</v>
      </c>
      <c r="E50" s="17">
        <f t="shared" si="0"/>
        <v>8648.738534878474</v>
      </c>
      <c r="F50" s="17">
        <f t="shared" si="1"/>
        <v>47244.92104422773</v>
      </c>
      <c r="G50" s="17">
        <f t="shared" si="7"/>
        <v>55893.65957910621</v>
      </c>
      <c r="H50" s="17">
        <f t="shared" si="2"/>
        <v>11107803.271871647</v>
      </c>
      <c r="I50" s="2">
        <f t="shared" si="3"/>
        <v>114.33975113079734</v>
      </c>
      <c r="J50" s="19"/>
    </row>
    <row r="51" spans="2:10" ht="14.25">
      <c r="B51" s="16">
        <f t="shared" si="4"/>
        <v>42</v>
      </c>
      <c r="C51" s="19">
        <f t="shared" si="5"/>
        <v>36364.05746396445</v>
      </c>
      <c r="D51" s="17">
        <f t="shared" si="6"/>
        <v>11144167.329335611</v>
      </c>
      <c r="E51" s="17">
        <f t="shared" si="0"/>
        <v>8713.929726366667</v>
      </c>
      <c r="F51" s="17">
        <f t="shared" si="1"/>
        <v>47362.71114967635</v>
      </c>
      <c r="G51" s="17">
        <f t="shared" si="7"/>
        <v>56076.64087604301</v>
      </c>
      <c r="H51" s="17">
        <f t="shared" si="2"/>
        <v>11135453.399609245</v>
      </c>
      <c r="I51" s="2">
        <f t="shared" si="3"/>
        <v>114.71406972276095</v>
      </c>
      <c r="J51" s="19"/>
    </row>
    <row r="52" spans="2:10" ht="14.25">
      <c r="B52" s="16">
        <f t="shared" si="4"/>
        <v>43</v>
      </c>
      <c r="C52" s="19">
        <f t="shared" si="5"/>
        <v>36454.57678712346</v>
      </c>
      <c r="D52" s="17">
        <f t="shared" si="6"/>
        <v>11171907.976396369</v>
      </c>
      <c r="E52" s="17">
        <f t="shared" si="0"/>
        <v>8779.612306446434</v>
      </c>
      <c r="F52" s="17">
        <f t="shared" si="1"/>
        <v>47480.608899684565</v>
      </c>
      <c r="G52" s="17">
        <f t="shared" si="7"/>
        <v>56260.221206131</v>
      </c>
      <c r="H52" s="17">
        <f t="shared" si="2"/>
        <v>11163128.364089923</v>
      </c>
      <c r="I52" s="2">
        <f t="shared" si="3"/>
        <v>115.08961373639029</v>
      </c>
      <c r="J52" s="19"/>
    </row>
    <row r="53" spans="2:10" ht="14.25">
      <c r="B53" s="16">
        <f t="shared" si="4"/>
        <v>44</v>
      </c>
      <c r="C53" s="19">
        <f t="shared" si="5"/>
        <v>36545.17741931416</v>
      </c>
      <c r="D53" s="17">
        <f t="shared" si="6"/>
        <v>11199673.541509237</v>
      </c>
      <c r="E53" s="17">
        <f t="shared" si="0"/>
        <v>8845.789979034562</v>
      </c>
      <c r="F53" s="17">
        <f t="shared" si="1"/>
        <v>47598.612551414255</v>
      </c>
      <c r="G53" s="17">
        <f t="shared" si="7"/>
        <v>56444.40253044882</v>
      </c>
      <c r="H53" s="17">
        <f t="shared" si="2"/>
        <v>11190827.751530202</v>
      </c>
      <c r="I53" s="2">
        <f t="shared" si="3"/>
        <v>115.46638718339702</v>
      </c>
      <c r="J53" s="19"/>
    </row>
    <row r="54" spans="2:10" ht="14.25">
      <c r="B54" s="16">
        <f t="shared" si="4"/>
        <v>45</v>
      </c>
      <c r="C54" s="19">
        <f t="shared" si="5"/>
        <v>36635.858005920425</v>
      </c>
      <c r="D54" s="17">
        <f t="shared" si="6"/>
        <v>11227463.609536123</v>
      </c>
      <c r="E54" s="17">
        <f t="shared" si="0"/>
        <v>8912.466475966685</v>
      </c>
      <c r="F54" s="17">
        <f t="shared" si="1"/>
        <v>47716.72034052852</v>
      </c>
      <c r="G54" s="17">
        <f t="shared" si="7"/>
        <v>56629.1868164952</v>
      </c>
      <c r="H54" s="17">
        <f t="shared" si="2"/>
        <v>11218551.143060155</v>
      </c>
      <c r="I54" s="2">
        <f t="shared" si="3"/>
        <v>115.84439408862609</v>
      </c>
      <c r="J54" s="19"/>
    </row>
    <row r="55" spans="2:10" ht="14.25">
      <c r="B55" s="16">
        <f t="shared" si="4"/>
        <v>46</v>
      </c>
      <c r="C55" s="19">
        <f t="shared" si="5"/>
        <v>36726.61717566848</v>
      </c>
      <c r="D55" s="17">
        <f t="shared" si="6"/>
        <v>11255277.760235824</v>
      </c>
      <c r="E55" s="17">
        <f t="shared" si="0"/>
        <v>8979.645557207681</v>
      </c>
      <c r="F55" s="17">
        <f t="shared" si="1"/>
        <v>47834.93048100225</v>
      </c>
      <c r="G55" s="17">
        <f t="shared" si="7"/>
        <v>56814.57603820993</v>
      </c>
      <c r="H55" s="17">
        <f t="shared" si="2"/>
        <v>11246298.114678616</v>
      </c>
      <c r="I55" s="2">
        <f t="shared" si="3"/>
        <v>116.22363849009875</v>
      </c>
      <c r="J55" s="19"/>
    </row>
    <row r="56" spans="2:10" ht="14.25">
      <c r="B56" s="16">
        <f t="shared" si="4"/>
        <v>47</v>
      </c>
      <c r="C56" s="19">
        <f t="shared" si="5"/>
        <v>36817.4535404928</v>
      </c>
      <c r="D56" s="17">
        <f t="shared" si="6"/>
        <v>11283115.568219109</v>
      </c>
      <c r="E56" s="17">
        <f t="shared" si="0"/>
        <v>9047.331011063769</v>
      </c>
      <c r="F56" s="17">
        <f t="shared" si="1"/>
        <v>47953.24116493121</v>
      </c>
      <c r="G56" s="17">
        <f t="shared" si="7"/>
        <v>57000.57217599498</v>
      </c>
      <c r="H56" s="17">
        <f t="shared" si="2"/>
        <v>11274068.237208044</v>
      </c>
      <c r="I56" s="2">
        <f t="shared" si="3"/>
        <v>116.6041244390557</v>
      </c>
      <c r="J56" s="19"/>
    </row>
    <row r="57" spans="2:10" ht="14.25">
      <c r="B57" s="16">
        <f t="shared" si="4"/>
        <v>48</v>
      </c>
      <c r="C57" s="19">
        <f t="shared" si="5"/>
        <v>36908.36569537409</v>
      </c>
      <c r="D57" s="17">
        <f t="shared" si="6"/>
        <v>11310976.602903418</v>
      </c>
      <c r="E57" s="17">
        <f t="shared" si="0"/>
        <v>9115.526654396119</v>
      </c>
      <c r="F57" s="17">
        <f t="shared" si="1"/>
        <v>48071.65056233952</v>
      </c>
      <c r="G57" s="17">
        <f t="shared" si="7"/>
        <v>57187.17721673564</v>
      </c>
      <c r="H57" s="17">
        <f t="shared" si="2"/>
        <v>11301861.076249022</v>
      </c>
      <c r="I57" s="2">
        <f t="shared" si="3"/>
        <v>116.98585600000031</v>
      </c>
      <c r="J57" s="19"/>
    </row>
    <row r="58" spans="2:10" ht="14.25">
      <c r="B58" s="16">
        <f t="shared" si="4"/>
        <v>49</v>
      </c>
      <c r="C58" s="19">
        <f t="shared" si="5"/>
        <v>36999.352218201384</v>
      </c>
      <c r="D58" s="17">
        <f t="shared" si="6"/>
        <v>11338860.428467223</v>
      </c>
      <c r="E58" s="17">
        <f t="shared" si="0"/>
        <v>9184.23633283603</v>
      </c>
      <c r="F58" s="17">
        <f t="shared" si="1"/>
        <v>48190.15682098569</v>
      </c>
      <c r="G58" s="17">
        <f t="shared" si="7"/>
        <v>57374.39315382172</v>
      </c>
      <c r="H58" s="17">
        <f t="shared" si="2"/>
        <v>11329676.192134388</v>
      </c>
      <c r="I58" s="2">
        <f t="shared" si="3"/>
        <v>117.3688372507421</v>
      </c>
      <c r="J58" s="19"/>
    </row>
    <row r="59" spans="2:10" ht="14.25">
      <c r="B59" s="16">
        <f t="shared" si="4"/>
        <v>50</v>
      </c>
      <c r="C59" s="19">
        <f t="shared" si="5"/>
        <v>37090.411669621244</v>
      </c>
      <c r="D59" s="17">
        <f t="shared" si="6"/>
        <v>11366766.603804009</v>
      </c>
      <c r="E59" s="17">
        <f t="shared" si="0"/>
        <v>9253.46392100188</v>
      </c>
      <c r="F59" s="17">
        <f t="shared" si="1"/>
        <v>48308.758066167036</v>
      </c>
      <c r="G59" s="17">
        <f t="shared" si="7"/>
        <v>57562.221987168916</v>
      </c>
      <c r="H59" s="17">
        <f t="shared" si="2"/>
        <v>11357513.139883008</v>
      </c>
      <c r="I59" s="2">
        <f t="shared" si="3"/>
        <v>117.75307228244029</v>
      </c>
      <c r="J59" s="19"/>
    </row>
    <row r="60" spans="2:10" ht="14.25">
      <c r="B60" s="16">
        <f t="shared" si="4"/>
        <v>51</v>
      </c>
      <c r="C60" s="19">
        <f t="shared" si="5"/>
        <v>37181.54259288125</v>
      </c>
      <c r="D60" s="17">
        <f t="shared" si="6"/>
        <v>11394694.68247589</v>
      </c>
      <c r="E60" s="17">
        <f t="shared" si="0"/>
        <v>9323.213322717544</v>
      </c>
      <c r="F60" s="17">
        <f t="shared" si="1"/>
        <v>48427.45240052253</v>
      </c>
      <c r="G60" s="17">
        <f t="shared" si="7"/>
        <v>57750.665723240076</v>
      </c>
      <c r="H60" s="17">
        <f t="shared" si="2"/>
        <v>11385371.469153171</v>
      </c>
      <c r="I60" s="2">
        <f t="shared" si="3"/>
        <v>118.13856519964746</v>
      </c>
      <c r="J60" s="19"/>
    </row>
    <row r="61" spans="2:10" ht="14.25">
      <c r="B61" s="16">
        <f t="shared" si="4"/>
        <v>52</v>
      </c>
      <c r="C61" s="19">
        <f t="shared" si="5"/>
        <v>37272.74351367913</v>
      </c>
      <c r="D61" s="17">
        <f t="shared" si="6"/>
        <v>11422644.21266685</v>
      </c>
      <c r="E61" s="17">
        <f t="shared" si="0"/>
        <v>9393.488471232602</v>
      </c>
      <c r="F61" s="17">
        <f t="shared" si="1"/>
        <v>48546.23790383411</v>
      </c>
      <c r="G61" s="17">
        <f t="shared" si="7"/>
        <v>57939.72637506671</v>
      </c>
      <c r="H61" s="17">
        <f t="shared" si="2"/>
        <v>11413250.724195618</v>
      </c>
      <c r="I61" s="2">
        <f t="shared" si="3"/>
        <v>118.52532012035344</v>
      </c>
      <c r="J61" s="19"/>
    </row>
    <row r="62" spans="2:10" ht="14.25">
      <c r="B62" s="16">
        <f t="shared" si="4"/>
        <v>53</v>
      </c>
      <c r="C62" s="19">
        <f t="shared" si="5"/>
        <v>37364.012940010056</v>
      </c>
      <c r="D62" s="17">
        <f t="shared" si="6"/>
        <v>11450614.737135628</v>
      </c>
      <c r="E62" s="17">
        <f t="shared" si="0"/>
        <v>9464.293329444074</v>
      </c>
      <c r="F62" s="17">
        <f t="shared" si="1"/>
        <v>48665.112632826414</v>
      </c>
      <c r="G62" s="17">
        <f t="shared" si="7"/>
        <v>58129.40596227049</v>
      </c>
      <c r="H62" s="17">
        <f t="shared" si="2"/>
        <v>11441150.443806184</v>
      </c>
      <c r="I62" s="2">
        <f t="shared" si="3"/>
        <v>118.9133411760293</v>
      </c>
      <c r="J62" s="19"/>
    </row>
    <row r="63" spans="2:10" ht="14.25">
      <c r="B63" s="16">
        <f t="shared" si="4"/>
        <v>54</v>
      </c>
      <c r="C63" s="19">
        <f t="shared" si="5"/>
        <v>37455.349362012</v>
      </c>
      <c r="D63" s="17">
        <f t="shared" si="6"/>
        <v>11478605.793168196</v>
      </c>
      <c r="E63" s="17">
        <f t="shared" si="0"/>
        <v>9535.631890119948</v>
      </c>
      <c r="F63" s="17">
        <f t="shared" si="1"/>
        <v>48784.07462096483</v>
      </c>
      <c r="G63" s="17">
        <f t="shared" si="7"/>
        <v>58319.706511084776</v>
      </c>
      <c r="H63" s="17">
        <f t="shared" si="2"/>
        <v>11469070.161278076</v>
      </c>
      <c r="I63" s="2">
        <f t="shared" si="3"/>
        <v>119.30263251167146</v>
      </c>
      <c r="J63" s="19"/>
    </row>
    <row r="64" spans="2:10" ht="14.25">
      <c r="B64" s="16">
        <f t="shared" si="4"/>
        <v>55</v>
      </c>
      <c r="C64" s="19">
        <f t="shared" si="5"/>
        <v>37546.751251805574</v>
      </c>
      <c r="D64" s="17">
        <f t="shared" si="6"/>
        <v>11506616.912529882</v>
      </c>
      <c r="E64" s="17">
        <f t="shared" si="0"/>
        <v>9607.508176124284</v>
      </c>
      <c r="F64" s="17">
        <f t="shared" si="1"/>
        <v>48903.12187825199</v>
      </c>
      <c r="G64" s="17">
        <f t="shared" si="7"/>
        <v>58510.63005437628</v>
      </c>
      <c r="H64" s="17">
        <f t="shared" si="2"/>
        <v>11497009.404353758</v>
      </c>
      <c r="I64" s="2">
        <f t="shared" si="3"/>
        <v>119.69319828584598</v>
      </c>
      <c r="J64" s="19"/>
    </row>
    <row r="65" spans="2:10" ht="14.25">
      <c r="B65" s="16">
        <f t="shared" si="4"/>
        <v>56</v>
      </c>
      <c r="C65" s="19">
        <f t="shared" si="5"/>
        <v>37638.21706334688</v>
      </c>
      <c r="D65" s="17">
        <f t="shared" si="6"/>
        <v>11534647.621417105</v>
      </c>
      <c r="E65" s="17">
        <f t="shared" si="0"/>
        <v>9679.926240644112</v>
      </c>
      <c r="F65" s="17">
        <f t="shared" si="1"/>
        <v>49022.252391022696</v>
      </c>
      <c r="G65" s="17">
        <f t="shared" si="7"/>
        <v>58702.17863166681</v>
      </c>
      <c r="H65" s="17">
        <f t="shared" si="2"/>
        <v>11524967.695176462</v>
      </c>
      <c r="I65" s="2">
        <f t="shared" si="3"/>
        <v>120.08504267073297</v>
      </c>
      <c r="J65" s="19"/>
    </row>
    <row r="66" spans="2:10" ht="14.25">
      <c r="B66" s="16">
        <f t="shared" si="4"/>
        <v>57</v>
      </c>
      <c r="C66" s="19">
        <f t="shared" si="5"/>
        <v>37729.74523225613</v>
      </c>
      <c r="D66" s="17">
        <f t="shared" si="6"/>
        <v>11562697.440408718</v>
      </c>
      <c r="E66" s="17">
        <f t="shared" si="0"/>
        <v>9752.890167417987</v>
      </c>
      <c r="F66" s="17">
        <f t="shared" si="1"/>
        <v>49141.46412173705</v>
      </c>
      <c r="G66" s="17">
        <f t="shared" si="7"/>
        <v>58894.35428915504</v>
      </c>
      <c r="H66" s="17">
        <f t="shared" si="2"/>
        <v>11552944.550241299</v>
      </c>
      <c r="I66" s="2">
        <f t="shared" si="3"/>
        <v>120.4781698521712</v>
      </c>
      <c r="J66" s="19"/>
    </row>
    <row r="67" spans="2:10" ht="14.25">
      <c r="B67" s="16">
        <f t="shared" si="4"/>
        <v>58</v>
      </c>
      <c r="C67" s="19">
        <f t="shared" si="5"/>
        <v>37821.33417566307</v>
      </c>
      <c r="D67" s="17">
        <f t="shared" si="6"/>
        <v>11590765.884416962</v>
      </c>
      <c r="E67" s="17">
        <f t="shared" si="0"/>
        <v>9826.404070966288</v>
      </c>
      <c r="F67" s="17">
        <f t="shared" si="1"/>
        <v>49260.75500877208</v>
      </c>
      <c r="G67" s="17">
        <f t="shared" si="7"/>
        <v>59087.15907973837</v>
      </c>
      <c r="H67" s="17">
        <f t="shared" si="2"/>
        <v>11580939.480345996</v>
      </c>
      <c r="I67" s="2">
        <f t="shared" si="3"/>
        <v>120.87258402970278</v>
      </c>
      <c r="J67" s="19"/>
    </row>
    <row r="68" spans="2:10" ht="14.25">
      <c r="B68" s="16">
        <f t="shared" si="4"/>
        <v>59</v>
      </c>
      <c r="C68" s="19">
        <f t="shared" si="5"/>
        <v>37912.98229204863</v>
      </c>
      <c r="D68" s="17">
        <f t="shared" si="6"/>
        <v>11618852.462638045</v>
      </c>
      <c r="E68" s="17">
        <f t="shared" si="0"/>
        <v>9900.472096823149</v>
      </c>
      <c r="F68" s="17">
        <f t="shared" si="1"/>
        <v>49380.12296621169</v>
      </c>
      <c r="G68" s="17">
        <f t="shared" si="7"/>
        <v>59280.59506303484</v>
      </c>
      <c r="H68" s="17">
        <f t="shared" si="2"/>
        <v>11608951.990541222</v>
      </c>
      <c r="I68" s="2">
        <f t="shared" si="3"/>
        <v>121.268289416618</v>
      </c>
      <c r="J68" s="19"/>
    </row>
    <row r="69" spans="2:10" ht="14.25">
      <c r="B69" s="16">
        <f t="shared" si="4"/>
        <v>60</v>
      </c>
      <c r="C69" s="19">
        <f t="shared" si="5"/>
        <v>38004.68796107173</v>
      </c>
      <c r="D69" s="17">
        <f t="shared" si="6"/>
        <v>11646956.678502293</v>
      </c>
      <c r="E69" s="17">
        <f t="shared" si="0"/>
        <v>9975.098421770359</v>
      </c>
      <c r="F69" s="17">
        <f t="shared" si="1"/>
        <v>49499.56588363475</v>
      </c>
      <c r="G69" s="17">
        <f t="shared" si="7"/>
        <v>59474.66430540511</v>
      </c>
      <c r="H69" s="17">
        <f t="shared" si="2"/>
        <v>11636981.580080522</v>
      </c>
      <c r="I69" s="2">
        <f t="shared" si="3"/>
        <v>121.6652902400004</v>
      </c>
      <c r="J69" s="19"/>
    </row>
    <row r="70" spans="2:10" ht="14.25">
      <c r="B70" s="16">
        <f t="shared" si="4"/>
        <v>61</v>
      </c>
      <c r="C70" s="19">
        <f t="shared" si="5"/>
        <v>38096.44954342581</v>
      </c>
      <c r="D70" s="17">
        <f t="shared" si="6"/>
        <v>11675078.029623948</v>
      </c>
      <c r="E70" s="17">
        <f t="shared" si="0"/>
        <v>10050.287254072864</v>
      </c>
      <c r="F70" s="17">
        <f t="shared" si="1"/>
        <v>49619.081625901774</v>
      </c>
      <c r="G70" s="17">
        <f t="shared" si="7"/>
        <v>59669.36887997464</v>
      </c>
      <c r="H70" s="17">
        <f t="shared" si="2"/>
        <v>11665027.742369875</v>
      </c>
      <c r="I70" s="2">
        <f t="shared" si="3"/>
        <v>122.06359074077187</v>
      </c>
      <c r="J70" s="19"/>
    </row>
    <row r="71" spans="2:10" ht="14.25">
      <c r="B71" s="16">
        <f t="shared" si="4"/>
        <v>62</v>
      </c>
      <c r="C71" s="19">
        <f t="shared" si="5"/>
        <v>38188.26538065076</v>
      </c>
      <c r="D71" s="17">
        <f t="shared" si="6"/>
        <v>11703216.007750526</v>
      </c>
      <c r="E71" s="17">
        <f t="shared" si="0"/>
        <v>10126.042833715997</v>
      </c>
      <c r="F71" s="17">
        <f t="shared" si="1"/>
        <v>49738.66803293973</v>
      </c>
      <c r="G71" s="17">
        <f t="shared" si="7"/>
        <v>59864.710866655725</v>
      </c>
      <c r="H71" s="17">
        <f t="shared" si="2"/>
        <v>11693089.96491681</v>
      </c>
      <c r="I71" s="2">
        <f t="shared" si="3"/>
        <v>122.46319517373799</v>
      </c>
      <c r="J71" s="19"/>
    </row>
    <row r="72" spans="2:10" ht="14.25">
      <c r="B72" s="16">
        <f t="shared" si="4"/>
        <v>63</v>
      </c>
      <c r="C72" s="19">
        <f t="shared" si="5"/>
        <v>38280.13379497826</v>
      </c>
      <c r="D72" s="17">
        <f t="shared" si="6"/>
        <v>11731370.098711789</v>
      </c>
      <c r="E72" s="17">
        <f t="shared" si="0"/>
        <v>10202.369432644628</v>
      </c>
      <c r="F72" s="17">
        <f t="shared" si="1"/>
        <v>49858.3229195251</v>
      </c>
      <c r="G72" s="17">
        <f t="shared" si="7"/>
        <v>60060.692352169724</v>
      </c>
      <c r="H72" s="17">
        <f t="shared" si="2"/>
        <v>11721167.729279144</v>
      </c>
      <c r="I72" s="2">
        <f t="shared" si="3"/>
        <v>122.86410780763345</v>
      </c>
      <c r="J72" s="19"/>
    </row>
    <row r="73" spans="2:10" ht="14.25">
      <c r="B73" s="16">
        <f t="shared" si="4"/>
        <v>64</v>
      </c>
      <c r="C73" s="19">
        <f t="shared" si="5"/>
        <v>38372.05308916792</v>
      </c>
      <c r="D73" s="17">
        <f t="shared" si="6"/>
        <v>11759539.782368312</v>
      </c>
      <c r="E73" s="17">
        <f t="shared" si="0"/>
        <v>10279.271355004115</v>
      </c>
      <c r="F73" s="17">
        <f t="shared" si="1"/>
        <v>49978.04407506532</v>
      </c>
      <c r="G73" s="17">
        <f t="shared" si="7"/>
        <v>60257.31543006944</v>
      </c>
      <c r="H73" s="17">
        <f t="shared" si="2"/>
        <v>11749260.511013307</v>
      </c>
      <c r="I73" s="2">
        <f t="shared" si="3"/>
        <v>123.26633292516767</v>
      </c>
      <c r="J73" s="19"/>
    </row>
    <row r="74" spans="2:10" ht="14.25">
      <c r="B74" s="16">
        <f t="shared" si="4"/>
        <v>65</v>
      </c>
      <c r="C74" s="19">
        <f t="shared" si="5"/>
        <v>38464.02154632285</v>
      </c>
      <c r="D74" s="17">
        <f t="shared" si="6"/>
        <v>11787724.53255963</v>
      </c>
      <c r="E74" s="17">
        <f aca="true" t="shared" si="8" ref="E74:E137">IF(B74="","",G74-F74)</f>
        <v>10356.752937382931</v>
      </c>
      <c r="F74" s="17">
        <f aca="true" t="shared" si="9" ref="F74:F137">IF(B74="","",D74*Vextir/12)</f>
        <v>50097.82926337842</v>
      </c>
      <c r="G74" s="17">
        <f t="shared" si="7"/>
        <v>60454.58220076135</v>
      </c>
      <c r="H74" s="17">
        <f aca="true" t="shared" si="10" ref="H74:H137">IF(B74="","",D74-E74)</f>
        <v>11777367.779622247</v>
      </c>
      <c r="I74" s="2">
        <f aca="true" t="shared" si="11" ref="I74:I137">IF((OR(B74="",I73="")),"",I73*(1+Mán.verðbólga))</f>
        <v>123.66987482307057</v>
      </c>
      <c r="J74" s="19"/>
    </row>
    <row r="75" spans="2:10" ht="14.25">
      <c r="B75" s="16">
        <f aca="true" t="shared" si="12" ref="B75:B138">IF(OR(B74="",B74=Fj.afborgana),"",B74+1)</f>
        <v>66</v>
      </c>
      <c r="C75" s="19">
        <f aca="true" t="shared" si="13" ref="C75:C138">IF(B75="","",IF(Verðbólga=0,0,+H74*I75/I74-H74))</f>
        <v>38556.03742973693</v>
      </c>
      <c r="D75" s="17">
        <f aca="true" t="shared" si="14" ref="D75:D138">IF(B75="","",IF(OR(Verðbólga="",Verðbólga=0),H74,H74*I75/I74))</f>
        <v>11815923.817051984</v>
      </c>
      <c r="E75" s="17">
        <f t="shared" si="8"/>
        <v>10434.81854905728</v>
      </c>
      <c r="F75" s="17">
        <f t="shared" si="9"/>
        <v>50217.67622247093</v>
      </c>
      <c r="G75" s="17">
        <f aca="true" t="shared" si="15" ref="G75:G138">IF(B75="","",PMT(Vextir/12,Fj.afborgana-B74,-D75))</f>
        <v>60652.49477152821</v>
      </c>
      <c r="H75" s="17">
        <f t="shared" si="10"/>
        <v>11805488.998502927</v>
      </c>
      <c r="I75" s="2">
        <f t="shared" si="11"/>
        <v>124.07473781213842</v>
      </c>
      <c r="J75" s="19"/>
    </row>
    <row r="76" spans="2:10" ht="14.25">
      <c r="B76" s="16">
        <f t="shared" si="12"/>
        <v>67</v>
      </c>
      <c r="C76" s="19">
        <f t="shared" si="13"/>
        <v>38648.09898271039</v>
      </c>
      <c r="D76" s="17">
        <f t="shared" si="14"/>
        <v>11844137.097485637</v>
      </c>
      <c r="E76" s="17">
        <f t="shared" si="8"/>
        <v>10513.47259223742</v>
      </c>
      <c r="F76" s="17">
        <f t="shared" si="9"/>
        <v>50337.58266431396</v>
      </c>
      <c r="G76" s="17">
        <f t="shared" si="15"/>
        <v>60851.05525655138</v>
      </c>
      <c r="H76" s="17">
        <f t="shared" si="10"/>
        <v>11833623.624893399</v>
      </c>
      <c r="I76" s="2">
        <f t="shared" si="11"/>
        <v>124.48092621727992</v>
      </c>
      <c r="J76" s="19"/>
    </row>
    <row r="77" spans="2:10" ht="14.25">
      <c r="B77" s="16">
        <f t="shared" si="12"/>
        <v>68</v>
      </c>
      <c r="C77" s="19">
        <f t="shared" si="13"/>
        <v>38740.20442838222</v>
      </c>
      <c r="D77" s="17">
        <f t="shared" si="14"/>
        <v>11872363.829321781</v>
      </c>
      <c r="E77" s="17">
        <f t="shared" si="8"/>
        <v>10592.719502315951</v>
      </c>
      <c r="F77" s="17">
        <f t="shared" si="9"/>
        <v>50457.54627461757</v>
      </c>
      <c r="G77" s="17">
        <f t="shared" si="15"/>
        <v>61050.26577693352</v>
      </c>
      <c r="H77" s="17">
        <f t="shared" si="10"/>
        <v>11861771.109819464</v>
      </c>
      <c r="I77" s="2">
        <f t="shared" si="11"/>
        <v>124.8884443775624</v>
      </c>
      <c r="J77" s="19"/>
    </row>
    <row r="78" spans="2:10" ht="14.25">
      <c r="B78" s="16">
        <f t="shared" si="12"/>
        <v>69</v>
      </c>
      <c r="C78" s="19">
        <f t="shared" si="13"/>
        <v>38832.35196955502</v>
      </c>
      <c r="D78" s="17">
        <f t="shared" si="14"/>
        <v>11900603.46178902</v>
      </c>
      <c r="E78" s="17">
        <f t="shared" si="8"/>
        <v>10672.563748117966</v>
      </c>
      <c r="F78" s="17">
        <f t="shared" si="9"/>
        <v>50577.56471260334</v>
      </c>
      <c r="G78" s="17">
        <f t="shared" si="15"/>
        <v>61250.1284607213</v>
      </c>
      <c r="H78" s="17">
        <f t="shared" si="10"/>
        <v>11889930.898040902</v>
      </c>
      <c r="I78" s="2">
        <f t="shared" si="11"/>
        <v>125.29729664625816</v>
      </c>
      <c r="J78" s="19"/>
    </row>
    <row r="79" spans="2:10" ht="14.25">
      <c r="B79" s="16">
        <f t="shared" si="12"/>
        <v>70</v>
      </c>
      <c r="C79" s="19">
        <f t="shared" si="13"/>
        <v>38924.53978851251</v>
      </c>
      <c r="D79" s="17">
        <f t="shared" si="14"/>
        <v>11928855.437829414</v>
      </c>
      <c r="E79" s="17">
        <f t="shared" si="8"/>
        <v>10753.009832152944</v>
      </c>
      <c r="F79" s="17">
        <f t="shared" si="9"/>
        <v>50697.635610775</v>
      </c>
      <c r="G79" s="17">
        <f t="shared" si="15"/>
        <v>61450.64544292795</v>
      </c>
      <c r="H79" s="17">
        <f t="shared" si="10"/>
        <v>11918102.427997261</v>
      </c>
      <c r="I79" s="2">
        <f t="shared" si="11"/>
        <v>125.70748739089099</v>
      </c>
      <c r="J79" s="19"/>
    </row>
    <row r="80" spans="2:10" ht="14.25">
      <c r="B80" s="16">
        <f t="shared" si="12"/>
        <v>71</v>
      </c>
      <c r="C80" s="19">
        <f t="shared" si="13"/>
        <v>39016.76604685746</v>
      </c>
      <c r="D80" s="17">
        <f t="shared" si="14"/>
        <v>11957119.194044119</v>
      </c>
      <c r="E80" s="17">
        <f t="shared" si="8"/>
        <v>10834.062290868773</v>
      </c>
      <c r="F80" s="17">
        <f t="shared" si="9"/>
        <v>50817.7565746875</v>
      </c>
      <c r="G80" s="17">
        <f t="shared" si="15"/>
        <v>61651.81886555627</v>
      </c>
      <c r="H80" s="17">
        <f t="shared" si="10"/>
        <v>11946285.13175325</v>
      </c>
      <c r="I80" s="2">
        <f t="shared" si="11"/>
        <v>126.11902099328282</v>
      </c>
      <c r="J80" s="19"/>
    </row>
    <row r="81" spans="2:10" ht="14.25">
      <c r="B81" s="16">
        <f t="shared" si="12"/>
        <v>72</v>
      </c>
      <c r="C81" s="19">
        <f t="shared" si="13"/>
        <v>39109.02888531238</v>
      </c>
      <c r="D81" s="17">
        <f t="shared" si="14"/>
        <v>11985394.160638561</v>
      </c>
      <c r="E81" s="17">
        <f t="shared" si="8"/>
        <v>10915.725694907465</v>
      </c>
      <c r="F81" s="17">
        <f t="shared" si="9"/>
        <v>50937.92518271389</v>
      </c>
      <c r="G81" s="17">
        <f t="shared" si="15"/>
        <v>61853.65087762135</v>
      </c>
      <c r="H81" s="17">
        <f t="shared" si="10"/>
        <v>11974478.434943654</v>
      </c>
      <c r="I81" s="2">
        <f t="shared" si="11"/>
        <v>126.5319018496005</v>
      </c>
      <c r="J81" s="19"/>
    </row>
    <row r="82" spans="2:10" ht="14.25">
      <c r="B82" s="16">
        <f t="shared" si="12"/>
        <v>73</v>
      </c>
      <c r="C82" s="19">
        <f t="shared" si="13"/>
        <v>39201.32642355934</v>
      </c>
      <c r="D82" s="17">
        <f t="shared" si="14"/>
        <v>12013679.761367213</v>
      </c>
      <c r="E82" s="17">
        <f t="shared" si="8"/>
        <v>10998.004649363029</v>
      </c>
      <c r="F82" s="17">
        <f t="shared" si="9"/>
        <v>51058.138985810656</v>
      </c>
      <c r="G82" s="17">
        <f t="shared" si="15"/>
        <v>62056.143635173685</v>
      </c>
      <c r="H82" s="17">
        <f t="shared" si="10"/>
        <v>12002681.75671785</v>
      </c>
      <c r="I82" s="2">
        <f t="shared" si="11"/>
        <v>126.94613437040283</v>
      </c>
      <c r="J82" s="19"/>
    </row>
    <row r="83" spans="2:10" ht="14.25">
      <c r="B83" s="16">
        <f t="shared" si="12"/>
        <v>74</v>
      </c>
      <c r="C83" s="19">
        <f t="shared" si="13"/>
        <v>39293.65676004067</v>
      </c>
      <c r="D83" s="17">
        <f t="shared" si="14"/>
        <v>12041975.41347789</v>
      </c>
      <c r="E83" s="17">
        <f t="shared" si="8"/>
        <v>11080.903794040962</v>
      </c>
      <c r="F83" s="17">
        <f t="shared" si="9"/>
        <v>51178.39550728103</v>
      </c>
      <c r="G83" s="17">
        <f t="shared" si="15"/>
        <v>62259.29930132199</v>
      </c>
      <c r="H83" s="17">
        <f t="shared" si="10"/>
        <v>12030894.50968385</v>
      </c>
      <c r="I83" s="2">
        <f t="shared" si="11"/>
        <v>127.36172298068759</v>
      </c>
      <c r="J83" s="19"/>
    </row>
    <row r="84" spans="2:10" ht="14.25">
      <c r="B84" s="16">
        <f t="shared" si="12"/>
        <v>75</v>
      </c>
      <c r="C84" s="19">
        <f t="shared" si="13"/>
        <v>39386.017971789464</v>
      </c>
      <c r="D84" s="17">
        <f t="shared" si="14"/>
        <v>12070280.527655639</v>
      </c>
      <c r="E84" s="17">
        <f t="shared" si="8"/>
        <v>11164.4278037201</v>
      </c>
      <c r="F84" s="17">
        <f t="shared" si="9"/>
        <v>51298.69224253646</v>
      </c>
      <c r="G84" s="17">
        <f t="shared" si="15"/>
        <v>62463.12004625656</v>
      </c>
      <c r="H84" s="17">
        <f t="shared" si="10"/>
        <v>12059116.09985192</v>
      </c>
      <c r="I84" s="2">
        <f t="shared" si="11"/>
        <v>127.77867211993886</v>
      </c>
      <c r="J84" s="19"/>
    </row>
    <row r="85" spans="2:10" ht="14.25">
      <c r="B85" s="16">
        <f t="shared" si="12"/>
        <v>76</v>
      </c>
      <c r="C85" s="19">
        <f t="shared" si="13"/>
        <v>39478.408114241436</v>
      </c>
      <c r="D85" s="17">
        <f t="shared" si="14"/>
        <v>12098594.50796616</v>
      </c>
      <c r="E85" s="17">
        <f t="shared" si="8"/>
        <v>11248.581388416089</v>
      </c>
      <c r="F85" s="17">
        <f t="shared" si="9"/>
        <v>51419.026658856186</v>
      </c>
      <c r="G85" s="17">
        <f t="shared" si="15"/>
        <v>62667.608047272275</v>
      </c>
      <c r="H85" s="17">
        <f t="shared" si="10"/>
        <v>12087345.926577745</v>
      </c>
      <c r="I85" s="2">
        <f t="shared" si="11"/>
        <v>128.19698624217446</v>
      </c>
      <c r="J85" s="19"/>
    </row>
    <row r="86" spans="2:10" ht="14.25">
      <c r="B86" s="16">
        <f t="shared" si="12"/>
        <v>77</v>
      </c>
      <c r="C86" s="19">
        <f t="shared" si="13"/>
        <v>39570.82522103749</v>
      </c>
      <c r="D86" s="17">
        <f t="shared" si="14"/>
        <v>12126916.751798782</v>
      </c>
      <c r="E86" s="17">
        <f t="shared" si="8"/>
        <v>11333.369293647054</v>
      </c>
      <c r="F86" s="17">
        <f t="shared" si="9"/>
        <v>51539.39619514482</v>
      </c>
      <c r="G86" s="17">
        <f t="shared" si="15"/>
        <v>62872.765488791876</v>
      </c>
      <c r="H86" s="17">
        <f t="shared" si="10"/>
        <v>12115583.382505136</v>
      </c>
      <c r="I86" s="2">
        <f t="shared" si="11"/>
        <v>128.61666981599348</v>
      </c>
      <c r="J86" s="19"/>
    </row>
    <row r="87" spans="2:10" ht="14.25">
      <c r="B87" s="16">
        <f t="shared" si="12"/>
        <v>78</v>
      </c>
      <c r="C87" s="19">
        <f t="shared" si="13"/>
        <v>39663.26730385423</v>
      </c>
      <c r="D87" s="17">
        <f t="shared" si="14"/>
        <v>12155246.64980899</v>
      </c>
      <c r="E87" s="17">
        <f t="shared" si="8"/>
        <v>11418.796300701186</v>
      </c>
      <c r="F87" s="17">
        <f t="shared" si="9"/>
        <v>51659.79826168821</v>
      </c>
      <c r="G87" s="17">
        <f t="shared" si="15"/>
        <v>63078.59456238939</v>
      </c>
      <c r="H87" s="17">
        <f t="shared" si="10"/>
        <v>12143827.853508288</v>
      </c>
      <c r="I87" s="2">
        <f t="shared" si="11"/>
        <v>129.03772732462403</v>
      </c>
      <c r="J87" s="19"/>
    </row>
    <row r="88" spans="2:10" ht="14.25">
      <c r="B88" s="16">
        <f t="shared" si="12"/>
        <v>79</v>
      </c>
      <c r="C88" s="19">
        <f t="shared" si="13"/>
        <v>39755.73235220462</v>
      </c>
      <c r="D88" s="17">
        <f t="shared" si="14"/>
        <v>12183583.585860493</v>
      </c>
      <c r="E88" s="17">
        <f t="shared" si="8"/>
        <v>11504.867226906368</v>
      </c>
      <c r="F88" s="17">
        <f t="shared" si="9"/>
        <v>51780.2302399071</v>
      </c>
      <c r="G88" s="17">
        <f t="shared" si="15"/>
        <v>63285.097466813466</v>
      </c>
      <c r="H88" s="17">
        <f t="shared" si="10"/>
        <v>12172078.718633587</v>
      </c>
      <c r="I88" s="2">
        <f t="shared" si="11"/>
        <v>129.46016326597118</v>
      </c>
      <c r="J88" s="19"/>
    </row>
    <row r="89" spans="2:10" ht="14.25">
      <c r="B89" s="16">
        <f t="shared" si="12"/>
        <v>80</v>
      </c>
      <c r="C89" s="19">
        <f t="shared" si="13"/>
        <v>39848.21833324619</v>
      </c>
      <c r="D89" s="17">
        <f t="shared" si="14"/>
        <v>12211926.936966833</v>
      </c>
      <c r="E89" s="17">
        <f t="shared" si="8"/>
        <v>11591.586925901873</v>
      </c>
      <c r="F89" s="17">
        <f t="shared" si="9"/>
        <v>51900.68948210904</v>
      </c>
      <c r="G89" s="17">
        <f t="shared" si="15"/>
        <v>63492.27640801091</v>
      </c>
      <c r="H89" s="17">
        <f t="shared" si="10"/>
        <v>12200335.350040931</v>
      </c>
      <c r="I89" s="2">
        <f t="shared" si="11"/>
        <v>129.88398215266494</v>
      </c>
      <c r="J89" s="19"/>
    </row>
    <row r="90" spans="2:10" ht="14.25">
      <c r="B90" s="16">
        <f t="shared" si="12"/>
        <v>81</v>
      </c>
      <c r="C90" s="19">
        <f t="shared" si="13"/>
        <v>39940.72319159657</v>
      </c>
      <c r="D90" s="17">
        <f t="shared" si="14"/>
        <v>12240276.073232528</v>
      </c>
      <c r="E90" s="17">
        <f t="shared" si="8"/>
        <v>11678.960287911956</v>
      </c>
      <c r="F90" s="17">
        <f t="shared" si="9"/>
        <v>52021.173311238235</v>
      </c>
      <c r="G90" s="17">
        <f t="shared" si="15"/>
        <v>63700.13359915019</v>
      </c>
      <c r="H90" s="17">
        <f t="shared" si="10"/>
        <v>12228597.112944616</v>
      </c>
      <c r="I90" s="2">
        <f t="shared" si="11"/>
        <v>130.30918851210853</v>
      </c>
      <c r="J90" s="19"/>
    </row>
    <row r="91" spans="2:10" ht="14.25">
      <c r="B91" s="16">
        <f t="shared" si="12"/>
        <v>82</v>
      </c>
      <c r="C91" s="19">
        <f t="shared" si="13"/>
        <v>40033.24484913051</v>
      </c>
      <c r="D91" s="17">
        <f t="shared" si="14"/>
        <v>12268630.357793747</v>
      </c>
      <c r="E91" s="17">
        <f t="shared" si="8"/>
        <v>11766.992240021696</v>
      </c>
      <c r="F91" s="17">
        <f t="shared" si="9"/>
        <v>52141.679020623415</v>
      </c>
      <c r="G91" s="17">
        <f t="shared" si="15"/>
        <v>63908.67126064511</v>
      </c>
      <c r="H91" s="17">
        <f t="shared" si="10"/>
        <v>12256863.365553726</v>
      </c>
      <c r="I91" s="2">
        <f t="shared" si="11"/>
        <v>130.73578688652668</v>
      </c>
      <c r="J91" s="19"/>
    </row>
    <row r="92" spans="2:10" ht="14.25">
      <c r="B92" s="16">
        <f t="shared" si="12"/>
        <v>83</v>
      </c>
      <c r="C92" s="19">
        <f t="shared" si="13"/>
        <v>40125.78120478988</v>
      </c>
      <c r="D92" s="17">
        <f t="shared" si="14"/>
        <v>12296989.146758515</v>
      </c>
      <c r="E92" s="17">
        <f t="shared" si="8"/>
        <v>11855.687746454874</v>
      </c>
      <c r="F92" s="17">
        <f t="shared" si="9"/>
        <v>52262.20387372369</v>
      </c>
      <c r="G92" s="17">
        <f t="shared" si="15"/>
        <v>64117.89162017856</v>
      </c>
      <c r="H92" s="17">
        <f t="shared" si="10"/>
        <v>12285133.459012061</v>
      </c>
      <c r="I92" s="2">
        <f t="shared" si="11"/>
        <v>131.16378183301418</v>
      </c>
      <c r="J92" s="19"/>
    </row>
    <row r="93" spans="2:10" ht="14.25">
      <c r="B93" s="16">
        <f t="shared" si="12"/>
        <v>84</v>
      </c>
      <c r="C93" s="19">
        <f t="shared" si="13"/>
        <v>40218.330134391785</v>
      </c>
      <c r="D93" s="17">
        <f t="shared" si="14"/>
        <v>12325351.789146453</v>
      </c>
      <c r="E93" s="17">
        <f t="shared" si="8"/>
        <v>11945.051808853852</v>
      </c>
      <c r="F93" s="17">
        <f t="shared" si="9"/>
        <v>52382.74510387242</v>
      </c>
      <c r="G93" s="17">
        <f t="shared" si="15"/>
        <v>64327.79691272627</v>
      </c>
      <c r="H93" s="17">
        <f t="shared" si="10"/>
        <v>12313406.737337599</v>
      </c>
      <c r="I93" s="2">
        <f t="shared" si="11"/>
        <v>131.5931779235846</v>
      </c>
      <c r="J93" s="19"/>
    </row>
    <row r="94" spans="2:10" ht="14.25">
      <c r="B94" s="16">
        <f t="shared" si="12"/>
        <v>85</v>
      </c>
      <c r="C94" s="19">
        <f t="shared" si="13"/>
        <v>40310.889490418136</v>
      </c>
      <c r="D94" s="17">
        <f t="shared" si="14"/>
        <v>12353717.626828017</v>
      </c>
      <c r="E94" s="17">
        <f t="shared" si="8"/>
        <v>12035.0894665616</v>
      </c>
      <c r="F94" s="17">
        <f t="shared" si="9"/>
        <v>52503.299914019066</v>
      </c>
      <c r="G94" s="17">
        <f t="shared" si="15"/>
        <v>64538.389380580666</v>
      </c>
      <c r="H94" s="17">
        <f t="shared" si="10"/>
        <v>12341682.537361454</v>
      </c>
      <c r="I94" s="2">
        <f t="shared" si="11"/>
        <v>132.023979745219</v>
      </c>
      <c r="J94" s="19"/>
    </row>
    <row r="95" spans="2:10" ht="14.25">
      <c r="B95" s="16">
        <f t="shared" si="12"/>
        <v>86</v>
      </c>
      <c r="C95" s="19">
        <f t="shared" si="13"/>
        <v>40403.45710182935</v>
      </c>
      <c r="D95" s="17">
        <f t="shared" si="14"/>
        <v>12382085.994463284</v>
      </c>
      <c r="E95" s="17">
        <f t="shared" si="8"/>
        <v>12125.80579690596</v>
      </c>
      <c r="F95" s="17">
        <f t="shared" si="9"/>
        <v>52623.865476468956</v>
      </c>
      <c r="G95" s="17">
        <f t="shared" si="15"/>
        <v>64749.671273374915</v>
      </c>
      <c r="H95" s="17">
        <f t="shared" si="10"/>
        <v>12369960.188666377</v>
      </c>
      <c r="I95" s="2">
        <f t="shared" si="11"/>
        <v>132.45619189991515</v>
      </c>
      <c r="J95" s="19"/>
    </row>
    <row r="96" spans="2:10" ht="14.25">
      <c r="B96" s="16">
        <f t="shared" si="12"/>
        <v>87</v>
      </c>
      <c r="C96" s="19">
        <f t="shared" si="13"/>
        <v>40496.03077385202</v>
      </c>
      <c r="D96" s="17">
        <f t="shared" si="14"/>
        <v>12410456.21944023</v>
      </c>
      <c r="E96" s="17">
        <f t="shared" si="8"/>
        <v>12217.205915485887</v>
      </c>
      <c r="F96" s="17">
        <f t="shared" si="9"/>
        <v>52744.43893262097</v>
      </c>
      <c r="G96" s="17">
        <f t="shared" si="15"/>
        <v>64961.64484810686</v>
      </c>
      <c r="H96" s="17">
        <f t="shared" si="10"/>
        <v>12398239.013524743</v>
      </c>
      <c r="I96" s="2">
        <f t="shared" si="11"/>
        <v>132.88981900473647</v>
      </c>
      <c r="J96" s="19"/>
    </row>
    <row r="97" spans="2:10" ht="14.25">
      <c r="B97" s="16">
        <f t="shared" si="12"/>
        <v>88</v>
      </c>
      <c r="C97" s="19">
        <f t="shared" si="13"/>
        <v>40588.6082877852</v>
      </c>
      <c r="D97" s="17">
        <f t="shared" si="14"/>
        <v>12438827.621812528</v>
      </c>
      <c r="E97" s="17">
        <f t="shared" si="8"/>
        <v>12309.294976459925</v>
      </c>
      <c r="F97" s="17">
        <f t="shared" si="9"/>
        <v>52865.017392703245</v>
      </c>
      <c r="G97" s="17">
        <f t="shared" si="15"/>
        <v>65174.31236916317</v>
      </c>
      <c r="H97" s="17">
        <f t="shared" si="10"/>
        <v>12426518.326836068</v>
      </c>
      <c r="I97" s="2">
        <f t="shared" si="11"/>
        <v>133.32486569186148</v>
      </c>
      <c r="J97" s="19"/>
    </row>
    <row r="98" spans="2:10" ht="14.25">
      <c r="B98" s="16">
        <f t="shared" si="12"/>
        <v>89</v>
      </c>
      <c r="C98" s="19">
        <f t="shared" si="13"/>
        <v>40681.18740078807</v>
      </c>
      <c r="D98" s="17">
        <f t="shared" si="14"/>
        <v>12467199.514236856</v>
      </c>
      <c r="E98" s="17">
        <f t="shared" si="8"/>
        <v>12402.078172836926</v>
      </c>
      <c r="F98" s="17">
        <f t="shared" si="9"/>
        <v>52985.59793550664</v>
      </c>
      <c r="G98" s="17">
        <f t="shared" si="15"/>
        <v>65387.67610834356</v>
      </c>
      <c r="H98" s="17">
        <f t="shared" si="10"/>
        <v>12454797.43606402</v>
      </c>
      <c r="I98" s="2">
        <f t="shared" si="11"/>
        <v>133.76133660863326</v>
      </c>
      <c r="J98" s="19"/>
    </row>
    <row r="99" spans="2:10" ht="14.25">
      <c r="B99" s="16">
        <f t="shared" si="12"/>
        <v>90</v>
      </c>
      <c r="C99" s="19">
        <f t="shared" si="13"/>
        <v>40773.765845671296</v>
      </c>
      <c r="D99" s="17">
        <f t="shared" si="14"/>
        <v>12495571.201909691</v>
      </c>
      <c r="E99" s="17">
        <f t="shared" si="8"/>
        <v>12495.560736768806</v>
      </c>
      <c r="F99" s="17">
        <f t="shared" si="9"/>
        <v>53106.17760811618</v>
      </c>
      <c r="G99" s="17">
        <f t="shared" si="15"/>
        <v>65601.73834488499</v>
      </c>
      <c r="H99" s="17">
        <f t="shared" si="10"/>
        <v>12483075.641172923</v>
      </c>
      <c r="I99" s="2">
        <f t="shared" si="11"/>
        <v>134.19923641760903</v>
      </c>
      <c r="J99" s="19"/>
    </row>
    <row r="100" spans="2:10" ht="14.25">
      <c r="B100" s="16">
        <f t="shared" si="12"/>
        <v>91</v>
      </c>
      <c r="C100" s="19">
        <f t="shared" si="13"/>
        <v>40866.34133070707</v>
      </c>
      <c r="D100" s="17">
        <f t="shared" si="14"/>
        <v>12523941.98250363</v>
      </c>
      <c r="E100" s="17">
        <f t="shared" si="8"/>
        <v>12589.747939845627</v>
      </c>
      <c r="F100" s="17">
        <f t="shared" si="9"/>
        <v>53226.753425640425</v>
      </c>
      <c r="G100" s="17">
        <f t="shared" si="15"/>
        <v>65816.50136548605</v>
      </c>
      <c r="H100" s="17">
        <f t="shared" si="10"/>
        <v>12511352.234563785</v>
      </c>
      <c r="I100" s="2">
        <f t="shared" si="11"/>
        <v>134.63856979661008</v>
      </c>
      <c r="J100" s="19"/>
    </row>
    <row r="101" spans="2:10" ht="14.25">
      <c r="B101" s="16">
        <f t="shared" si="12"/>
        <v>92</v>
      </c>
      <c r="C101" s="19">
        <f t="shared" si="13"/>
        <v>40958.91153939441</v>
      </c>
      <c r="D101" s="17">
        <f t="shared" si="14"/>
        <v>12552311.14610318</v>
      </c>
      <c r="E101" s="17">
        <f t="shared" si="8"/>
        <v>12684.645093392879</v>
      </c>
      <c r="F101" s="17">
        <f t="shared" si="9"/>
        <v>53347.32237093851</v>
      </c>
      <c r="G101" s="17">
        <f t="shared" si="15"/>
        <v>66031.96746433139</v>
      </c>
      <c r="H101" s="17">
        <f t="shared" si="10"/>
        <v>12539626.501009787</v>
      </c>
      <c r="I101" s="2">
        <f t="shared" si="11"/>
        <v>135.07934143877162</v>
      </c>
      <c r="J101" s="19"/>
    </row>
    <row r="102" spans="2:10" ht="14.25">
      <c r="B102" s="16">
        <f t="shared" si="12"/>
        <v>93</v>
      </c>
      <c r="C102" s="19">
        <f t="shared" si="13"/>
        <v>41051.474130271</v>
      </c>
      <c r="D102" s="17">
        <f t="shared" si="14"/>
        <v>12580677.975140058</v>
      </c>
      <c r="E102" s="17">
        <f t="shared" si="8"/>
        <v>12780.257548770991</v>
      </c>
      <c r="F102" s="17">
        <f t="shared" si="9"/>
        <v>53467.88139434525</v>
      </c>
      <c r="G102" s="17">
        <f t="shared" si="15"/>
        <v>66248.13894311624</v>
      </c>
      <c r="H102" s="17">
        <f t="shared" si="10"/>
        <v>12567897.717591286</v>
      </c>
      <c r="I102" s="2">
        <f t="shared" si="11"/>
        <v>135.52155605259296</v>
      </c>
      <c r="J102" s="19"/>
    </row>
    <row r="103" spans="2:10" ht="14.25">
      <c r="B103" s="16">
        <f t="shared" si="12"/>
        <v>94</v>
      </c>
      <c r="C103" s="19">
        <f t="shared" si="13"/>
        <v>41144.026736686006</v>
      </c>
      <c r="D103" s="17">
        <f t="shared" si="14"/>
        <v>12609041.744327972</v>
      </c>
      <c r="E103" s="17">
        <f t="shared" si="8"/>
        <v>12876.590697677086</v>
      </c>
      <c r="F103" s="17">
        <f t="shared" si="9"/>
        <v>53588.42741339388</v>
      </c>
      <c r="G103" s="17">
        <f t="shared" si="15"/>
        <v>66465.01811107097</v>
      </c>
      <c r="H103" s="17">
        <f t="shared" si="10"/>
        <v>12596165.153630294</v>
      </c>
      <c r="I103" s="2">
        <f t="shared" si="11"/>
        <v>135.96521836198784</v>
      </c>
      <c r="J103" s="19"/>
    </row>
    <row r="104" spans="2:10" ht="14.25">
      <c r="B104" s="16">
        <f t="shared" si="12"/>
        <v>95</v>
      </c>
      <c r="C104" s="19">
        <f t="shared" si="13"/>
        <v>41236.56696658768</v>
      </c>
      <c r="D104" s="17">
        <f t="shared" si="14"/>
        <v>12637401.720596882</v>
      </c>
      <c r="E104" s="17">
        <f t="shared" si="8"/>
        <v>12973.649972448999</v>
      </c>
      <c r="F104" s="17">
        <f t="shared" si="9"/>
        <v>53708.957312536746</v>
      </c>
      <c r="G104" s="17">
        <f t="shared" si="15"/>
        <v>66682.60728498574</v>
      </c>
      <c r="H104" s="17">
        <f t="shared" si="10"/>
        <v>12624428.070624433</v>
      </c>
      <c r="I104" s="2">
        <f t="shared" si="11"/>
        <v>136.41033310633483</v>
      </c>
      <c r="J104" s="19"/>
    </row>
    <row r="105" spans="2:10" ht="14.25">
      <c r="B105" s="16">
        <f t="shared" si="12"/>
        <v>96</v>
      </c>
      <c r="C105" s="19">
        <f t="shared" si="13"/>
        <v>41329.09240231104</v>
      </c>
      <c r="D105" s="17">
        <f t="shared" si="14"/>
        <v>12665757.163026744</v>
      </c>
      <c r="E105" s="17">
        <f t="shared" si="8"/>
        <v>13071.44084637169</v>
      </c>
      <c r="F105" s="17">
        <f t="shared" si="9"/>
        <v>53829.46794286367</v>
      </c>
      <c r="G105" s="17">
        <f t="shared" si="15"/>
        <v>66900.90878923536</v>
      </c>
      <c r="H105" s="17">
        <f t="shared" si="10"/>
        <v>12652685.722180372</v>
      </c>
      <c r="I105" s="2">
        <f t="shared" si="11"/>
        <v>136.85690504052803</v>
      </c>
      <c r="J105" s="19"/>
    </row>
    <row r="106" spans="2:10" ht="14.25">
      <c r="B106" s="16">
        <f t="shared" si="12"/>
        <v>97</v>
      </c>
      <c r="C106" s="19">
        <f t="shared" si="13"/>
        <v>41421.600600361824</v>
      </c>
      <c r="D106" s="17">
        <f t="shared" si="14"/>
        <v>12694107.322780734</v>
      </c>
      <c r="E106" s="17">
        <f t="shared" si="8"/>
        <v>13169.968833985818</v>
      </c>
      <c r="F106" s="17">
        <f t="shared" si="9"/>
        <v>53949.95612181811</v>
      </c>
      <c r="G106" s="17">
        <f t="shared" si="15"/>
        <v>67119.92495580393</v>
      </c>
      <c r="H106" s="17">
        <f t="shared" si="10"/>
        <v>12680937.353946747</v>
      </c>
      <c r="I106" s="2">
        <f t="shared" si="11"/>
        <v>137.30493893502782</v>
      </c>
      <c r="J106" s="19"/>
    </row>
    <row r="107" spans="2:10" ht="14.25">
      <c r="B107" s="16">
        <f t="shared" si="12"/>
        <v>98</v>
      </c>
      <c r="C107" s="19">
        <f t="shared" si="13"/>
        <v>41514.08909118734</v>
      </c>
      <c r="D107" s="17">
        <f t="shared" si="14"/>
        <v>12722451.443037935</v>
      </c>
      <c r="E107" s="17">
        <f t="shared" si="8"/>
        <v>13269.23949139873</v>
      </c>
      <c r="F107" s="17">
        <f t="shared" si="9"/>
        <v>54070.41863291122</v>
      </c>
      <c r="G107" s="17">
        <f t="shared" si="15"/>
        <v>67339.65812430995</v>
      </c>
      <c r="H107" s="17">
        <f t="shared" si="10"/>
        <v>12709182.203546535</v>
      </c>
      <c r="I107" s="2">
        <f t="shared" si="11"/>
        <v>137.75443957591182</v>
      </c>
      <c r="J107" s="19"/>
    </row>
    <row r="108" spans="2:10" ht="14.25">
      <c r="B108" s="16">
        <f t="shared" si="12"/>
        <v>99</v>
      </c>
      <c r="C108" s="19">
        <f t="shared" si="13"/>
        <v>41606.55537896417</v>
      </c>
      <c r="D108" s="17">
        <f t="shared" si="14"/>
        <v>12750788.7589255</v>
      </c>
      <c r="E108" s="17">
        <f t="shared" si="8"/>
        <v>13369.25841659779</v>
      </c>
      <c r="F108" s="17">
        <f t="shared" si="9"/>
        <v>54190.852225433366</v>
      </c>
      <c r="G108" s="17">
        <f t="shared" si="15"/>
        <v>67560.11064203116</v>
      </c>
      <c r="H108" s="17">
        <f t="shared" si="10"/>
        <v>12737419.5005089</v>
      </c>
      <c r="I108" s="2">
        <f t="shared" si="11"/>
        <v>138.205411764926</v>
      </c>
      <c r="J108" s="19"/>
    </row>
    <row r="109" spans="2:10" ht="14.25">
      <c r="B109" s="16">
        <f t="shared" si="12"/>
        <v>100</v>
      </c>
      <c r="C109" s="19">
        <f t="shared" si="13"/>
        <v>41698.99694137089</v>
      </c>
      <c r="D109" s="17">
        <f t="shared" si="14"/>
        <v>12779118.497450272</v>
      </c>
      <c r="E109" s="17">
        <f t="shared" si="8"/>
        <v>13470.031249766085</v>
      </c>
      <c r="F109" s="17">
        <f t="shared" si="9"/>
        <v>54311.253614163645</v>
      </c>
      <c r="G109" s="17">
        <f t="shared" si="15"/>
        <v>67781.28486392973</v>
      </c>
      <c r="H109" s="17">
        <f t="shared" si="10"/>
        <v>12765648.466200506</v>
      </c>
      <c r="I109" s="2">
        <f t="shared" si="11"/>
        <v>138.657860319536</v>
      </c>
      <c r="J109" s="19"/>
    </row>
    <row r="110" spans="2:10" ht="14.25">
      <c r="B110" s="16">
        <f t="shared" si="12"/>
        <v>101</v>
      </c>
      <c r="C110" s="19">
        <f t="shared" si="13"/>
        <v>41791.4112293683</v>
      </c>
      <c r="D110" s="17">
        <f t="shared" si="14"/>
        <v>12807439.877429875</v>
      </c>
      <c r="E110" s="17">
        <f t="shared" si="8"/>
        <v>13571.56367360038</v>
      </c>
      <c r="F110" s="17">
        <f t="shared" si="9"/>
        <v>54431.619479076966</v>
      </c>
      <c r="G110" s="17">
        <f t="shared" si="15"/>
        <v>68003.18315267735</v>
      </c>
      <c r="H110" s="17">
        <f t="shared" si="10"/>
        <v>12793868.313756274</v>
      </c>
      <c r="I110" s="2">
        <f t="shared" si="11"/>
        <v>139.11179007297866</v>
      </c>
      <c r="J110" s="19"/>
    </row>
    <row r="111" spans="2:10" ht="14.25">
      <c r="B111" s="16">
        <f t="shared" si="12"/>
        <v>102</v>
      </c>
      <c r="C111" s="19">
        <f t="shared" si="13"/>
        <v>41883.79566695914</v>
      </c>
      <c r="D111" s="17">
        <f t="shared" si="14"/>
        <v>12835752.109423233</v>
      </c>
      <c r="E111" s="17">
        <f t="shared" si="8"/>
        <v>13673.86141363169</v>
      </c>
      <c r="F111" s="17">
        <f t="shared" si="9"/>
        <v>54551.946465048735</v>
      </c>
      <c r="G111" s="17">
        <f t="shared" si="15"/>
        <v>68225.80787868043</v>
      </c>
      <c r="H111" s="17">
        <f t="shared" si="10"/>
        <v>12822078.248009602</v>
      </c>
      <c r="I111" s="2">
        <f t="shared" si="11"/>
        <v>139.5672058743135</v>
      </c>
      <c r="J111" s="19"/>
    </row>
    <row r="112" spans="2:10" ht="14.25">
      <c r="B112" s="16">
        <f t="shared" si="12"/>
        <v>103</v>
      </c>
      <c r="C112" s="19">
        <f t="shared" si="13"/>
        <v>41976.147650975734</v>
      </c>
      <c r="D112" s="17">
        <f t="shared" si="14"/>
        <v>12864054.395660577</v>
      </c>
      <c r="E112" s="17">
        <f t="shared" si="8"/>
        <v>13776.930238548077</v>
      </c>
      <c r="F112" s="17">
        <f t="shared" si="9"/>
        <v>54672.23118155744</v>
      </c>
      <c r="G112" s="17">
        <f t="shared" si="15"/>
        <v>68449.16142010552</v>
      </c>
      <c r="H112" s="17">
        <f t="shared" si="10"/>
        <v>12850277.465422029</v>
      </c>
      <c r="I112" s="2">
        <f t="shared" si="11"/>
        <v>140.02411258847457</v>
      </c>
      <c r="J112" s="19"/>
    </row>
    <row r="113" spans="2:10" ht="14.25">
      <c r="B113" s="16">
        <f t="shared" si="12"/>
        <v>104</v>
      </c>
      <c r="C113" s="19">
        <f t="shared" si="13"/>
        <v>42068.464550845325</v>
      </c>
      <c r="D113" s="17">
        <f t="shared" si="14"/>
        <v>12892345.929972874</v>
      </c>
      <c r="E113" s="17">
        <f t="shared" si="8"/>
        <v>13880.77596051996</v>
      </c>
      <c r="F113" s="17">
        <f t="shared" si="9"/>
        <v>54792.47020238471</v>
      </c>
      <c r="G113" s="17">
        <f t="shared" si="15"/>
        <v>68673.24616290467</v>
      </c>
      <c r="H113" s="17">
        <f t="shared" si="10"/>
        <v>12878465.154012354</v>
      </c>
      <c r="I113" s="2">
        <f t="shared" si="11"/>
        <v>140.48251509632254</v>
      </c>
      <c r="J113" s="19"/>
    </row>
    <row r="114" spans="2:10" ht="14.25">
      <c r="B114" s="16">
        <f t="shared" si="12"/>
        <v>105</v>
      </c>
      <c r="C114" s="19">
        <f t="shared" si="13"/>
        <v>42160.74370835163</v>
      </c>
      <c r="D114" s="17">
        <f t="shared" si="14"/>
        <v>12920625.897720706</v>
      </c>
      <c r="E114" s="17">
        <f t="shared" si="8"/>
        <v>13985.404435527911</v>
      </c>
      <c r="F114" s="17">
        <f t="shared" si="9"/>
        <v>54912.66006531299</v>
      </c>
      <c r="G114" s="17">
        <f t="shared" si="15"/>
        <v>68898.0645008409</v>
      </c>
      <c r="H114" s="17">
        <f t="shared" si="10"/>
        <v>12906640.493285177</v>
      </c>
      <c r="I114" s="2">
        <f t="shared" si="11"/>
        <v>140.94241829469672</v>
      </c>
      <c r="J114" s="19"/>
    </row>
    <row r="115" spans="2:10" ht="14.25">
      <c r="B115" s="16">
        <f t="shared" si="12"/>
        <v>106</v>
      </c>
      <c r="C115" s="19">
        <f t="shared" si="13"/>
        <v>42252.982437405735</v>
      </c>
      <c r="D115" s="17">
        <f t="shared" si="14"/>
        <v>12948893.475722583</v>
      </c>
      <c r="E115" s="17">
        <f t="shared" si="8"/>
        <v>14090.821563692836</v>
      </c>
      <c r="F115" s="17">
        <f t="shared" si="9"/>
        <v>55032.79727182098</v>
      </c>
      <c r="G115" s="17">
        <f t="shared" si="15"/>
        <v>69123.61883551381</v>
      </c>
      <c r="H115" s="17">
        <f t="shared" si="10"/>
        <v>12934802.65415889</v>
      </c>
      <c r="I115" s="2">
        <f t="shared" si="11"/>
        <v>141.40382709646738</v>
      </c>
      <c r="J115" s="19"/>
    </row>
    <row r="116" spans="2:10" ht="14.25">
      <c r="B116" s="16">
        <f t="shared" si="12"/>
        <v>107</v>
      </c>
      <c r="C116" s="19">
        <f t="shared" si="13"/>
        <v>42345.17802381143</v>
      </c>
      <c r="D116" s="17">
        <f t="shared" si="14"/>
        <v>12977147.832182702</v>
      </c>
      <c r="E116" s="17">
        <f t="shared" si="8"/>
        <v>14197.033289608691</v>
      </c>
      <c r="F116" s="17">
        <f t="shared" si="9"/>
        <v>55152.87828677648</v>
      </c>
      <c r="G116" s="17">
        <f t="shared" si="15"/>
        <v>69349.91157638517</v>
      </c>
      <c r="H116" s="17">
        <f t="shared" si="10"/>
        <v>12962950.798893092</v>
      </c>
      <c r="I116" s="2">
        <f t="shared" si="11"/>
        <v>141.86674643058825</v>
      </c>
      <c r="J116" s="19"/>
    </row>
    <row r="117" spans="2:10" ht="14.25">
      <c r="B117" s="16">
        <f t="shared" si="12"/>
        <v>108</v>
      </c>
      <c r="C117" s="19">
        <f t="shared" si="13"/>
        <v>42437.327725024894</v>
      </c>
      <c r="D117" s="17">
        <f t="shared" si="14"/>
        <v>13005388.126618117</v>
      </c>
      <c r="E117" s="17">
        <f t="shared" si="8"/>
        <v>14304.04560267779</v>
      </c>
      <c r="F117" s="17">
        <f t="shared" si="9"/>
        <v>55272.899538127</v>
      </c>
      <c r="G117" s="17">
        <f t="shared" si="15"/>
        <v>69576.94514080479</v>
      </c>
      <c r="H117" s="17">
        <f t="shared" si="10"/>
        <v>12991084.08101544</v>
      </c>
      <c r="I117" s="2">
        <f t="shared" si="11"/>
        <v>142.3311812421492</v>
      </c>
      <c r="J117" s="19"/>
    </row>
    <row r="118" spans="2:10" ht="14.25">
      <c r="B118" s="16">
        <f t="shared" si="12"/>
        <v>109</v>
      </c>
      <c r="C118" s="19">
        <f t="shared" si="13"/>
        <v>42529.42876991071</v>
      </c>
      <c r="D118" s="17">
        <f t="shared" si="14"/>
        <v>13033613.50978535</v>
      </c>
      <c r="E118" s="17">
        <f t="shared" si="8"/>
        <v>14411.86453744836</v>
      </c>
      <c r="F118" s="17">
        <f t="shared" si="9"/>
        <v>55392.857416587736</v>
      </c>
      <c r="G118" s="17">
        <f t="shared" si="15"/>
        <v>69804.7219540361</v>
      </c>
      <c r="H118" s="17">
        <f t="shared" si="10"/>
        <v>13019201.645247903</v>
      </c>
      <c r="I118" s="2">
        <f t="shared" si="11"/>
        <v>142.797136492429</v>
      </c>
      <c r="J118" s="19"/>
    </row>
    <row r="119" spans="2:10" ht="14.25">
      <c r="B119" s="16">
        <f t="shared" si="12"/>
        <v>110</v>
      </c>
      <c r="C119" s="19">
        <f t="shared" si="13"/>
        <v>42621.47835851647</v>
      </c>
      <c r="D119" s="17">
        <f t="shared" si="14"/>
        <v>13061823.12360642</v>
      </c>
      <c r="E119" s="17">
        <f t="shared" si="8"/>
        <v>14520.49617395507</v>
      </c>
      <c r="F119" s="17">
        <f t="shared" si="9"/>
        <v>55512.748275327285</v>
      </c>
      <c r="G119" s="17">
        <f t="shared" si="15"/>
        <v>70033.24444928236</v>
      </c>
      <c r="H119" s="17">
        <f t="shared" si="10"/>
        <v>13047302.627432464</v>
      </c>
      <c r="I119" s="2">
        <f t="shared" si="11"/>
        <v>143.26461715894834</v>
      </c>
      <c r="J119" s="19"/>
    </row>
    <row r="120" spans="2:10" ht="14.25">
      <c r="B120" s="16">
        <f t="shared" si="12"/>
        <v>111</v>
      </c>
      <c r="C120" s="19">
        <f t="shared" si="13"/>
        <v>42713.473661813885</v>
      </c>
      <c r="D120" s="17">
        <f t="shared" si="14"/>
        <v>13090016.101094278</v>
      </c>
      <c r="E120" s="17">
        <f t="shared" si="8"/>
        <v>14629.946638061752</v>
      </c>
      <c r="F120" s="17">
        <f t="shared" si="9"/>
        <v>55632.56842965068</v>
      </c>
      <c r="G120" s="17">
        <f t="shared" si="15"/>
        <v>70262.51506771243</v>
      </c>
      <c r="H120" s="17">
        <f t="shared" si="10"/>
        <v>13075386.154456215</v>
      </c>
      <c r="I120" s="2">
        <f t="shared" si="11"/>
        <v>143.7336282355231</v>
      </c>
      <c r="J120" s="19"/>
    </row>
    <row r="121" spans="2:10" ht="14.25">
      <c r="B121" s="16">
        <f t="shared" si="12"/>
        <v>112</v>
      </c>
      <c r="C121" s="19">
        <f t="shared" si="13"/>
        <v>42805.41182145476</v>
      </c>
      <c r="D121" s="17">
        <f t="shared" si="14"/>
        <v>13118191.56627767</v>
      </c>
      <c r="E121" s="17">
        <f t="shared" si="8"/>
        <v>14740.222101806845</v>
      </c>
      <c r="F121" s="17">
        <f t="shared" si="9"/>
        <v>55752.3141566801</v>
      </c>
      <c r="G121" s="17">
        <f t="shared" si="15"/>
        <v>70492.53625848694</v>
      </c>
      <c r="H121" s="17">
        <f t="shared" si="10"/>
        <v>13103451.344175862</v>
      </c>
      <c r="I121" s="2">
        <f t="shared" si="11"/>
        <v>144.2041747323175</v>
      </c>
      <c r="J121" s="19"/>
    </row>
    <row r="122" spans="2:10" ht="14.25">
      <c r="B122" s="16">
        <f t="shared" si="12"/>
        <v>113</v>
      </c>
      <c r="C122" s="19">
        <f t="shared" si="13"/>
        <v>42897.289949538186</v>
      </c>
      <c r="D122" s="17">
        <f t="shared" si="14"/>
        <v>13146348.6341254</v>
      </c>
      <c r="E122" s="17">
        <f t="shared" si="8"/>
        <v>14851.328783751516</v>
      </c>
      <c r="F122" s="17">
        <f t="shared" si="9"/>
        <v>55871.98169503295</v>
      </c>
      <c r="G122" s="17">
        <f t="shared" si="15"/>
        <v>70723.31047878446</v>
      </c>
      <c r="H122" s="17">
        <f t="shared" si="10"/>
        <v>13131497.305341648</v>
      </c>
      <c r="I122" s="2">
        <f t="shared" si="11"/>
        <v>144.67626167589788</v>
      </c>
      <c r="J122" s="19"/>
    </row>
    <row r="123" spans="2:10" ht="14.25">
      <c r="B123" s="16">
        <f t="shared" si="12"/>
        <v>114</v>
      </c>
      <c r="C123" s="19">
        <f t="shared" si="13"/>
        <v>42989.1051283367</v>
      </c>
      <c r="D123" s="17">
        <f t="shared" si="14"/>
        <v>13174486.410469985</v>
      </c>
      <c r="E123" s="17">
        <f t="shared" si="8"/>
        <v>14963.27294933024</v>
      </c>
      <c r="F123" s="17">
        <f t="shared" si="9"/>
        <v>55991.567244497426</v>
      </c>
      <c r="G123" s="17">
        <f t="shared" si="15"/>
        <v>70954.84019382767</v>
      </c>
      <c r="H123" s="17">
        <f t="shared" si="10"/>
        <v>13159523.137520654</v>
      </c>
      <c r="I123" s="2">
        <f t="shared" si="11"/>
        <v>145.1498941092861</v>
      </c>
      <c r="J123" s="19"/>
    </row>
    <row r="124" spans="2:10" ht="14.25">
      <c r="B124" s="16">
        <f t="shared" si="12"/>
        <v>115</v>
      </c>
      <c r="C124" s="19">
        <f t="shared" si="13"/>
        <v>43080.8544100672</v>
      </c>
      <c r="D124" s="17">
        <f t="shared" si="14"/>
        <v>13202603.991930721</v>
      </c>
      <c r="E124" s="17">
        <f t="shared" si="8"/>
        <v>15076.060911204193</v>
      </c>
      <c r="F124" s="17">
        <f t="shared" si="9"/>
        <v>56111.06696570556</v>
      </c>
      <c r="G124" s="17">
        <f t="shared" si="15"/>
        <v>71187.12787690976</v>
      </c>
      <c r="H124" s="17">
        <f t="shared" si="10"/>
        <v>13187527.931019517</v>
      </c>
      <c r="I124" s="2">
        <f t="shared" si="11"/>
        <v>145.6250770920136</v>
      </c>
      <c r="J124" s="19"/>
    </row>
    <row r="125" spans="2:10" ht="14.25">
      <c r="B125" s="16">
        <f t="shared" si="12"/>
        <v>116</v>
      </c>
      <c r="C125" s="19">
        <f t="shared" si="13"/>
        <v>43172.534816637635</v>
      </c>
      <c r="D125" s="17">
        <f t="shared" si="14"/>
        <v>13230700.465836154</v>
      </c>
      <c r="E125" s="17">
        <f t="shared" si="8"/>
        <v>15189.699029617223</v>
      </c>
      <c r="F125" s="17">
        <f t="shared" si="9"/>
        <v>56230.47697980365</v>
      </c>
      <c r="G125" s="17">
        <f t="shared" si="15"/>
        <v>71420.17600942087</v>
      </c>
      <c r="H125" s="17">
        <f t="shared" si="10"/>
        <v>13215510.766806537</v>
      </c>
      <c r="I125" s="2">
        <f t="shared" si="11"/>
        <v>146.1018157001755</v>
      </c>
      <c r="J125" s="19"/>
    </row>
    <row r="126" spans="2:10" ht="14.25">
      <c r="B126" s="16">
        <f t="shared" si="12"/>
        <v>117</v>
      </c>
      <c r="C126" s="19">
        <f t="shared" si="13"/>
        <v>43264.14333937131</v>
      </c>
      <c r="D126" s="17">
        <f t="shared" si="14"/>
        <v>13258774.910145909</v>
      </c>
      <c r="E126" s="17">
        <f t="shared" si="8"/>
        <v>15304.193712754459</v>
      </c>
      <c r="F126" s="17">
        <f t="shared" si="9"/>
        <v>56349.7933681201</v>
      </c>
      <c r="G126" s="17">
        <f t="shared" si="15"/>
        <v>71653.98708087456</v>
      </c>
      <c r="H126" s="17">
        <f t="shared" si="10"/>
        <v>13243470.716433154</v>
      </c>
      <c r="I126" s="2">
        <f t="shared" si="11"/>
        <v>146.58011502648466</v>
      </c>
      <c r="J126" s="19"/>
    </row>
    <row r="127" spans="2:10" ht="14.25">
      <c r="B127" s="16">
        <f t="shared" si="12"/>
        <v>118</v>
      </c>
      <c r="C127" s="19">
        <f t="shared" si="13"/>
        <v>43355.676938774064</v>
      </c>
      <c r="D127" s="17">
        <f t="shared" si="14"/>
        <v>13286826.393371928</v>
      </c>
      <c r="E127" s="17">
        <f t="shared" si="8"/>
        <v>15419.551417103707</v>
      </c>
      <c r="F127" s="17">
        <f t="shared" si="9"/>
        <v>56469.01217183069</v>
      </c>
      <c r="G127" s="17">
        <f t="shared" si="15"/>
        <v>71888.5635889344</v>
      </c>
      <c r="H127" s="17">
        <f t="shared" si="10"/>
        <v>13271406.841954825</v>
      </c>
      <c r="I127" s="2">
        <f t="shared" si="11"/>
        <v>147.05998018032616</v>
      </c>
      <c r="J127" s="19"/>
    </row>
    <row r="128" spans="2:10" ht="14.25">
      <c r="B128" s="16">
        <f t="shared" si="12"/>
        <v>119</v>
      </c>
      <c r="C128" s="19">
        <f t="shared" si="13"/>
        <v>43447.132544254884</v>
      </c>
      <c r="D128" s="17">
        <f t="shared" si="14"/>
        <v>13314853.97449908</v>
      </c>
      <c r="E128" s="17">
        <f t="shared" si="8"/>
        <v>15535.778647819541</v>
      </c>
      <c r="F128" s="17">
        <f t="shared" si="9"/>
        <v>56588.12939162109</v>
      </c>
      <c r="G128" s="17">
        <f t="shared" si="15"/>
        <v>72123.90803944063</v>
      </c>
      <c r="H128" s="17">
        <f t="shared" si="10"/>
        <v>13299318.19585126</v>
      </c>
      <c r="I128" s="2">
        <f t="shared" si="11"/>
        <v>147.54141628781187</v>
      </c>
      <c r="J128" s="19"/>
    </row>
    <row r="129" spans="2:10" ht="14.25">
      <c r="B129" s="16">
        <f t="shared" si="12"/>
        <v>120</v>
      </c>
      <c r="C129" s="19">
        <f t="shared" si="13"/>
        <v>43538.50705387816</v>
      </c>
      <c r="D129" s="17">
        <f t="shared" si="14"/>
        <v>13342856.702905139</v>
      </c>
      <c r="E129" s="17">
        <f t="shared" si="8"/>
        <v>15652.881959090148</v>
      </c>
      <c r="F129" s="17">
        <f t="shared" si="9"/>
        <v>56707.140987346844</v>
      </c>
      <c r="G129" s="17">
        <f t="shared" si="15"/>
        <v>72360.02294643699</v>
      </c>
      <c r="H129" s="17">
        <f t="shared" si="10"/>
        <v>13327203.820946049</v>
      </c>
      <c r="I129" s="2">
        <f t="shared" si="11"/>
        <v>148.02442849183524</v>
      </c>
      <c r="J129" s="19"/>
    </row>
    <row r="130" spans="2:10" ht="14.25">
      <c r="B130" s="16">
        <f t="shared" si="12"/>
        <v>121</v>
      </c>
      <c r="C130" s="19">
        <f t="shared" si="13"/>
        <v>43629.797334102914</v>
      </c>
      <c r="D130" s="17">
        <f t="shared" si="14"/>
        <v>13370833.618280152</v>
      </c>
      <c r="E130" s="17">
        <f t="shared" si="8"/>
        <v>15770.867954506924</v>
      </c>
      <c r="F130" s="17">
        <f t="shared" si="9"/>
        <v>56826.04287769064</v>
      </c>
      <c r="G130" s="17">
        <f t="shared" si="15"/>
        <v>72596.91083219757</v>
      </c>
      <c r="H130" s="17">
        <f t="shared" si="10"/>
        <v>13355062.750325644</v>
      </c>
      <c r="I130" s="2">
        <f t="shared" si="11"/>
        <v>148.5090219521262</v>
      </c>
      <c r="J130" s="19"/>
    </row>
    <row r="131" spans="2:10" ht="14.25">
      <c r="B131" s="16">
        <f t="shared" si="12"/>
        <v>122</v>
      </c>
      <c r="C131" s="19">
        <f t="shared" si="13"/>
        <v>43721.00021950342</v>
      </c>
      <c r="D131" s="17">
        <f t="shared" si="14"/>
        <v>13398783.750545148</v>
      </c>
      <c r="E131" s="17">
        <f t="shared" si="8"/>
        <v>15889.743287436802</v>
      </c>
      <c r="F131" s="17">
        <f t="shared" si="9"/>
        <v>56944.83093981687</v>
      </c>
      <c r="G131" s="17">
        <f t="shared" si="15"/>
        <v>72834.57422725367</v>
      </c>
      <c r="H131" s="17">
        <f t="shared" si="10"/>
        <v>13382894.007257711</v>
      </c>
      <c r="I131" s="2">
        <f t="shared" si="11"/>
        <v>148.99520184530633</v>
      </c>
      <c r="J131" s="19"/>
    </row>
    <row r="132" spans="2:10" ht="14.25">
      <c r="B132" s="16">
        <f t="shared" si="12"/>
        <v>123</v>
      </c>
      <c r="C132" s="19">
        <f t="shared" si="13"/>
        <v>43812.11251251027</v>
      </c>
      <c r="D132" s="17">
        <f t="shared" si="14"/>
        <v>13426706.119770221</v>
      </c>
      <c r="E132" s="17">
        <f t="shared" si="8"/>
        <v>16009.514661397516</v>
      </c>
      <c r="F132" s="17">
        <f t="shared" si="9"/>
        <v>57063.501009023435</v>
      </c>
      <c r="G132" s="17">
        <f t="shared" si="15"/>
        <v>73073.01567042095</v>
      </c>
      <c r="H132" s="17">
        <f t="shared" si="10"/>
        <v>13410696.605108824</v>
      </c>
      <c r="I132" s="2">
        <f t="shared" si="11"/>
        <v>149.48297336494406</v>
      </c>
      <c r="J132" s="19"/>
    </row>
    <row r="133" spans="2:10" ht="14.25">
      <c r="B133" s="16">
        <f t="shared" si="12"/>
        <v>124</v>
      </c>
      <c r="C133" s="19">
        <f t="shared" si="13"/>
        <v>43903.13098314591</v>
      </c>
      <c r="D133" s="17">
        <f t="shared" si="14"/>
        <v>13454599.73609197</v>
      </c>
      <c r="E133" s="17">
        <f t="shared" si="8"/>
        <v>16130.188830435596</v>
      </c>
      <c r="F133" s="17">
        <f t="shared" si="9"/>
        <v>57182.048878390866</v>
      </c>
      <c r="G133" s="17">
        <f t="shared" si="15"/>
        <v>73312.23770882646</v>
      </c>
      <c r="H133" s="17">
        <f t="shared" si="10"/>
        <v>13438469.547261534</v>
      </c>
      <c r="I133" s="2">
        <f t="shared" si="11"/>
        <v>149.97234172161026</v>
      </c>
      <c r="J133" s="19"/>
    </row>
    <row r="134" spans="2:10" ht="14.25">
      <c r="B134" s="16">
        <f t="shared" si="12"/>
        <v>125</v>
      </c>
      <c r="C134" s="19">
        <f t="shared" si="13"/>
        <v>43994.05236873776</v>
      </c>
      <c r="D134" s="17">
        <f t="shared" si="14"/>
        <v>13482463.599630272</v>
      </c>
      <c r="E134" s="17">
        <f t="shared" si="8"/>
        <v>16251.772599507218</v>
      </c>
      <c r="F134" s="17">
        <f t="shared" si="9"/>
        <v>57300.47029842865</v>
      </c>
      <c r="G134" s="17">
        <f t="shared" si="15"/>
        <v>73552.24289793587</v>
      </c>
      <c r="H134" s="17">
        <f t="shared" si="10"/>
        <v>13466211.827030765</v>
      </c>
      <c r="I134" s="2">
        <f t="shared" si="11"/>
        <v>150.46331214293383</v>
      </c>
      <c r="J134" s="19"/>
    </row>
    <row r="135" spans="2:10" ht="14.25">
      <c r="B135" s="16">
        <f t="shared" si="12"/>
        <v>126</v>
      </c>
      <c r="C135" s="19">
        <f t="shared" si="13"/>
        <v>44084.87337366678</v>
      </c>
      <c r="D135" s="17">
        <f t="shared" si="14"/>
        <v>13510296.700404432</v>
      </c>
      <c r="E135" s="17">
        <f t="shared" si="8"/>
        <v>16374.27282486196</v>
      </c>
      <c r="F135" s="17">
        <f t="shared" si="9"/>
        <v>57418.76097671883</v>
      </c>
      <c r="G135" s="17">
        <f t="shared" si="15"/>
        <v>73793.0338015808</v>
      </c>
      <c r="H135" s="17">
        <f t="shared" si="10"/>
        <v>13493922.42757957</v>
      </c>
      <c r="I135" s="2">
        <f t="shared" si="11"/>
        <v>150.95588987365755</v>
      </c>
      <c r="J135" s="19"/>
    </row>
    <row r="136" spans="2:10" ht="14.25">
      <c r="B136" s="16">
        <f t="shared" si="12"/>
        <v>127</v>
      </c>
      <c r="C136" s="19">
        <f t="shared" si="13"/>
        <v>44175.590669073164</v>
      </c>
      <c r="D136" s="17">
        <f t="shared" si="14"/>
        <v>13538098.018248644</v>
      </c>
      <c r="E136" s="17">
        <f t="shared" si="8"/>
        <v>16497.696414429454</v>
      </c>
      <c r="F136" s="17">
        <f t="shared" si="9"/>
        <v>57536.91657755673</v>
      </c>
      <c r="G136" s="17">
        <f t="shared" si="15"/>
        <v>74034.61299198619</v>
      </c>
      <c r="H136" s="17">
        <f t="shared" si="10"/>
        <v>13521600.321834214</v>
      </c>
      <c r="I136" s="2">
        <f t="shared" si="11"/>
        <v>151.45008017569418</v>
      </c>
      <c r="J136" s="19"/>
    </row>
    <row r="137" spans="2:10" ht="14.25">
      <c r="B137" s="16">
        <f t="shared" si="12"/>
        <v>128</v>
      </c>
      <c r="C137" s="19">
        <f t="shared" si="13"/>
        <v>44266.2008925844</v>
      </c>
      <c r="D137" s="17">
        <f t="shared" si="14"/>
        <v>13565866.522726798</v>
      </c>
      <c r="E137" s="17">
        <f t="shared" si="8"/>
        <v>16622.050328208883</v>
      </c>
      <c r="F137" s="17">
        <f t="shared" si="9"/>
        <v>57654.932721588884</v>
      </c>
      <c r="G137" s="17">
        <f t="shared" si="15"/>
        <v>74276.98304979777</v>
      </c>
      <c r="H137" s="17">
        <f t="shared" si="10"/>
        <v>13549244.47239859</v>
      </c>
      <c r="I137" s="2">
        <f t="shared" si="11"/>
        <v>151.94588832818258</v>
      </c>
      <c r="J137" s="19"/>
    </row>
    <row r="138" spans="2:10" ht="14.25">
      <c r="B138" s="16">
        <f t="shared" si="12"/>
        <v>129</v>
      </c>
      <c r="C138" s="19">
        <f t="shared" si="13"/>
        <v>44356.7006480284</v>
      </c>
      <c r="D138" s="17">
        <f t="shared" si="14"/>
        <v>13593601.173046619</v>
      </c>
      <c r="E138" s="17">
        <f aca="true" t="shared" si="16" ref="E138:E201">IF(B138="","",G138-F138)</f>
        <v>16747.341578661457</v>
      </c>
      <c r="F138" s="17">
        <f aca="true" t="shared" si="17" ref="F138:F201">IF(B138="","",D138*Vextir/12)</f>
        <v>57772.80498544813</v>
      </c>
      <c r="G138" s="17">
        <f t="shared" si="15"/>
        <v>74520.14656410959</v>
      </c>
      <c r="H138" s="17">
        <f aca="true" t="shared" si="18" ref="H138:H201">IF(B138="","",D138-E138)</f>
        <v>13576853.831467958</v>
      </c>
      <c r="I138" s="2">
        <f aca="true" t="shared" si="19" ref="I138:I201">IF((OR(B138="",I137="")),"",I137*(1+Mán.verðbólga))</f>
        <v>152.4433196275441</v>
      </c>
      <c r="J138" s="19"/>
    </row>
    <row r="139" spans="2:10" ht="14.25">
      <c r="B139" s="16">
        <f aca="true" t="shared" si="20" ref="B139:B202">IF(OR(B138="",B138=Fj.afborgana),"",B138+1)</f>
        <v>130</v>
      </c>
      <c r="C139" s="19">
        <f aca="true" t="shared" si="21" ref="C139:C202">IF(B139="","",IF(Verðbólga=0,0,+H138*I139/I138-H138))</f>
        <v>44447.0865051765</v>
      </c>
      <c r="D139" s="17">
        <f aca="true" t="shared" si="22" ref="D139:D202">IF(B139="","",IF(OR(Verðbólga="",Verðbólga=0),H138,H138*I139/I138))</f>
        <v>13621300.917973135</v>
      </c>
      <c r="E139" s="17">
        <f t="shared" si="16"/>
        <v>16873.577231106006</v>
      </c>
      <c r="F139" s="17">
        <f t="shared" si="17"/>
        <v>57890.52890138582</v>
      </c>
      <c r="G139" s="17">
        <f aca="true" t="shared" si="23" ref="G139:G202">IF(B139="","",PMT(Vextir/12,Fj.afborgana-B138,-D139))</f>
        <v>74764.10613249183</v>
      </c>
      <c r="H139" s="17">
        <f t="shared" si="18"/>
        <v>13604427.34074203</v>
      </c>
      <c r="I139" s="2">
        <f t="shared" si="19"/>
        <v>152.94237938753926</v>
      </c>
      <c r="J139" s="19"/>
    </row>
    <row r="140" spans="2:10" ht="14.25">
      <c r="B140" s="16">
        <f t="shared" si="20"/>
        <v>131</v>
      </c>
      <c r="C140" s="19">
        <f t="shared" si="21"/>
        <v>44537.354999421164</v>
      </c>
      <c r="D140" s="17">
        <f t="shared" si="22"/>
        <v>13648964.69574145</v>
      </c>
      <c r="E140" s="17">
        <f t="shared" si="16"/>
        <v>17000.764404117144</v>
      </c>
      <c r="F140" s="17">
        <f t="shared" si="17"/>
        <v>58008.09995690116</v>
      </c>
      <c r="G140" s="17">
        <f t="shared" si="23"/>
        <v>75008.8643610183</v>
      </c>
      <c r="H140" s="17">
        <f t="shared" si="18"/>
        <v>13631963.931337332</v>
      </c>
      <c r="I140" s="2">
        <f t="shared" si="19"/>
        <v>153.4430729393244</v>
      </c>
      <c r="J140" s="19"/>
    </row>
    <row r="141" spans="2:10" ht="14.25">
      <c r="B141" s="16">
        <f t="shared" si="20"/>
        <v>132</v>
      </c>
      <c r="C141" s="19">
        <f t="shared" si="21"/>
        <v>44627.50263152085</v>
      </c>
      <c r="D141" s="17">
        <f t="shared" si="22"/>
        <v>13676591.433968853</v>
      </c>
      <c r="E141" s="17">
        <f t="shared" si="16"/>
        <v>17128.910269926906</v>
      </c>
      <c r="F141" s="17">
        <f t="shared" si="17"/>
        <v>58125.51359436762</v>
      </c>
      <c r="G141" s="17">
        <f t="shared" si="23"/>
        <v>75254.42386429453</v>
      </c>
      <c r="H141" s="17">
        <f t="shared" si="18"/>
        <v>13659462.523698926</v>
      </c>
      <c r="I141" s="2">
        <f t="shared" si="19"/>
        <v>153.94540563150872</v>
      </c>
      <c r="J141" s="19"/>
    </row>
    <row r="142" spans="2:10" ht="14.25">
      <c r="B142" s="16">
        <f t="shared" si="20"/>
        <v>133</v>
      </c>
      <c r="C142" s="19">
        <f t="shared" si="21"/>
        <v>44717.52586728893</v>
      </c>
      <c r="D142" s="17">
        <f t="shared" si="22"/>
        <v>13704180.049566215</v>
      </c>
      <c r="E142" s="17">
        <f t="shared" si="16"/>
        <v>17258.022054829118</v>
      </c>
      <c r="F142" s="17">
        <f t="shared" si="17"/>
        <v>58242.76521065641</v>
      </c>
      <c r="G142" s="17">
        <f t="shared" si="23"/>
        <v>75500.78726548553</v>
      </c>
      <c r="H142" s="17">
        <f t="shared" si="18"/>
        <v>13686922.027511386</v>
      </c>
      <c r="I142" s="2">
        <f t="shared" si="19"/>
        <v>154.44938283021133</v>
      </c>
      <c r="J142" s="19"/>
    </row>
    <row r="143" spans="2:10" ht="14.25">
      <c r="B143" s="16">
        <f t="shared" si="20"/>
        <v>134</v>
      </c>
      <c r="C143" s="19">
        <f t="shared" si="21"/>
        <v>44807.42113731988</v>
      </c>
      <c r="D143" s="17">
        <f t="shared" si="22"/>
        <v>13731729.448648706</v>
      </c>
      <c r="E143" s="17">
        <f t="shared" si="16"/>
        <v>17388.107039586896</v>
      </c>
      <c r="F143" s="17">
        <f t="shared" si="17"/>
        <v>58359.850156757</v>
      </c>
      <c r="G143" s="17">
        <f t="shared" si="23"/>
        <v>75747.9571963439</v>
      </c>
      <c r="H143" s="17">
        <f t="shared" si="18"/>
        <v>13714341.341609119</v>
      </c>
      <c r="I143" s="2">
        <f t="shared" si="19"/>
        <v>154.95500991911868</v>
      </c>
      <c r="J143" s="19"/>
    </row>
    <row r="144" spans="2:10" ht="14.25">
      <c r="B144" s="16">
        <f t="shared" si="20"/>
        <v>135</v>
      </c>
      <c r="C144" s="19">
        <f t="shared" si="21"/>
        <v>44897.18483668007</v>
      </c>
      <c r="D144" s="17">
        <f t="shared" si="22"/>
        <v>13759238.526445799</v>
      </c>
      <c r="E144" s="17">
        <f t="shared" si="16"/>
        <v>17519.172559843217</v>
      </c>
      <c r="F144" s="17">
        <f t="shared" si="17"/>
        <v>58476.76373739464</v>
      </c>
      <c r="G144" s="17">
        <f t="shared" si="23"/>
        <v>75995.93629723786</v>
      </c>
      <c r="H144" s="17">
        <f t="shared" si="18"/>
        <v>13741719.353885956</v>
      </c>
      <c r="I144" s="2">
        <f t="shared" si="19"/>
        <v>155.46229229954193</v>
      </c>
      <c r="J144" s="19"/>
    </row>
    <row r="145" spans="2:10" ht="14.25">
      <c r="B145" s="16">
        <f t="shared" si="20"/>
        <v>136</v>
      </c>
      <c r="C145" s="19">
        <f t="shared" si="21"/>
        <v>44986.81332463026</v>
      </c>
      <c r="D145" s="17">
        <f t="shared" si="22"/>
        <v>13786706.167210586</v>
      </c>
      <c r="E145" s="17">
        <f t="shared" si="16"/>
        <v>17651.226006534605</v>
      </c>
      <c r="F145" s="17">
        <f t="shared" si="17"/>
        <v>58593.50121064499</v>
      </c>
      <c r="G145" s="17">
        <f t="shared" si="23"/>
        <v>76244.72721717959</v>
      </c>
      <c r="H145" s="17">
        <f t="shared" si="18"/>
        <v>13769054.941204052</v>
      </c>
      <c r="I145" s="2">
        <f t="shared" si="19"/>
        <v>155.9712353904748</v>
      </c>
      <c r="J145" s="19"/>
    </row>
    <row r="146" spans="2:10" ht="14.25">
      <c r="B146" s="16">
        <f t="shared" si="20"/>
        <v>137</v>
      </c>
      <c r="C146" s="19">
        <f t="shared" si="21"/>
        <v>45076.30292430334</v>
      </c>
      <c r="D146" s="17">
        <f t="shared" si="22"/>
        <v>13814131.244128356</v>
      </c>
      <c r="E146" s="17">
        <f t="shared" si="16"/>
        <v>17784.27482630786</v>
      </c>
      <c r="F146" s="17">
        <f t="shared" si="17"/>
        <v>58710.05778754551</v>
      </c>
      <c r="G146" s="17">
        <f t="shared" si="23"/>
        <v>76494.33261385337</v>
      </c>
      <c r="H146" s="17">
        <f t="shared" si="18"/>
        <v>13796346.969302047</v>
      </c>
      <c r="I146" s="2">
        <f t="shared" si="19"/>
        <v>156.4818446286513</v>
      </c>
      <c r="J146" s="19"/>
    </row>
    <row r="147" spans="2:10" ht="14.25">
      <c r="B147" s="16">
        <f t="shared" si="20"/>
        <v>138</v>
      </c>
      <c r="C147" s="19">
        <f t="shared" si="21"/>
        <v>45165.64992242493</v>
      </c>
      <c r="D147" s="17">
        <f t="shared" si="22"/>
        <v>13841512.619224472</v>
      </c>
      <c r="E147" s="17">
        <f t="shared" si="16"/>
        <v>17918.32652194013</v>
      </c>
      <c r="F147" s="17">
        <f t="shared" si="17"/>
        <v>58826.428631704</v>
      </c>
      <c r="G147" s="17">
        <f t="shared" si="23"/>
        <v>76744.75515364413</v>
      </c>
      <c r="H147" s="17">
        <f t="shared" si="18"/>
        <v>13823594.292702531</v>
      </c>
      <c r="I147" s="2">
        <f t="shared" si="19"/>
        <v>156.99412546860398</v>
      </c>
      <c r="J147" s="19"/>
    </row>
    <row r="148" spans="2:10" ht="14.25">
      <c r="B148" s="16">
        <f t="shared" si="20"/>
        <v>139</v>
      </c>
      <c r="C148" s="19">
        <f t="shared" si="21"/>
        <v>45254.850568998605</v>
      </c>
      <c r="D148" s="17">
        <f t="shared" si="22"/>
        <v>13868849.14327153</v>
      </c>
      <c r="E148" s="17">
        <f t="shared" si="16"/>
        <v>18053.38865276172</v>
      </c>
      <c r="F148" s="17">
        <f t="shared" si="17"/>
        <v>58942.608858903994</v>
      </c>
      <c r="G148" s="17">
        <f t="shared" si="23"/>
        <v>76995.99751166572</v>
      </c>
      <c r="H148" s="17">
        <f t="shared" si="18"/>
        <v>13850795.754618768</v>
      </c>
      <c r="I148" s="2">
        <f t="shared" si="19"/>
        <v>157.50808338272208</v>
      </c>
      <c r="J148" s="19"/>
    </row>
    <row r="149" spans="2:10" ht="14.25">
      <c r="B149" s="16">
        <f t="shared" si="20"/>
        <v>140</v>
      </c>
      <c r="C149" s="19">
        <f t="shared" si="21"/>
        <v>45343.90107700974</v>
      </c>
      <c r="D149" s="17">
        <f t="shared" si="22"/>
        <v>13896139.655695777</v>
      </c>
      <c r="E149" s="17">
        <f t="shared" si="16"/>
        <v>18189.468835082705</v>
      </c>
      <c r="F149" s="17">
        <f t="shared" si="17"/>
        <v>59058.59353670705</v>
      </c>
      <c r="G149" s="17">
        <f t="shared" si="23"/>
        <v>77248.06237178975</v>
      </c>
      <c r="H149" s="17">
        <f t="shared" si="18"/>
        <v>13877950.186860695</v>
      </c>
      <c r="I149" s="2">
        <f t="shared" si="19"/>
        <v>158.02372386131</v>
      </c>
      <c r="J149" s="19"/>
    </row>
    <row r="150" spans="2:10" ht="14.25">
      <c r="B150" s="16">
        <f t="shared" si="20"/>
        <v>141</v>
      </c>
      <c r="C150" s="19">
        <f t="shared" si="21"/>
        <v>45432.79762209952</v>
      </c>
      <c r="D150" s="17">
        <f t="shared" si="22"/>
        <v>13923382.984482795</v>
      </c>
      <c r="E150" s="17">
        <f t="shared" si="16"/>
        <v>18326.574742622186</v>
      </c>
      <c r="F150" s="17">
        <f t="shared" si="17"/>
        <v>59174.37768405188</v>
      </c>
      <c r="G150" s="17">
        <f t="shared" si="23"/>
        <v>77500.95242667406</v>
      </c>
      <c r="H150" s="17">
        <f t="shared" si="18"/>
        <v>13905056.409740172</v>
      </c>
      <c r="I150" s="2">
        <f t="shared" si="19"/>
        <v>158.541052412646</v>
      </c>
      <c r="J150" s="19"/>
    </row>
    <row r="151" spans="2:10" ht="14.25">
      <c r="B151" s="16">
        <f t="shared" si="20"/>
        <v>142</v>
      </c>
      <c r="C151" s="19">
        <f t="shared" si="21"/>
        <v>45521.53634228557</v>
      </c>
      <c r="D151" s="17">
        <f t="shared" si="22"/>
        <v>13950577.946082458</v>
      </c>
      <c r="E151" s="17">
        <f t="shared" si="16"/>
        <v>18464.714106941145</v>
      </c>
      <c r="F151" s="17">
        <f t="shared" si="17"/>
        <v>59289.95627085044</v>
      </c>
      <c r="G151" s="17">
        <f t="shared" si="23"/>
        <v>77754.67037779158</v>
      </c>
      <c r="H151" s="17">
        <f t="shared" si="18"/>
        <v>13932113.231975516</v>
      </c>
      <c r="I151" s="2">
        <f t="shared" si="19"/>
        <v>159.06007456304096</v>
      </c>
      <c r="J151" s="19"/>
    </row>
    <row r="152" spans="2:10" ht="14.25">
      <c r="B152" s="16">
        <f t="shared" si="20"/>
        <v>143</v>
      </c>
      <c r="C152" s="19">
        <f t="shared" si="21"/>
        <v>45610.11333761737</v>
      </c>
      <c r="D152" s="17">
        <f t="shared" si="22"/>
        <v>13977723.345313134</v>
      </c>
      <c r="E152" s="17">
        <f t="shared" si="16"/>
        <v>18603.8947178783</v>
      </c>
      <c r="F152" s="17">
        <f t="shared" si="17"/>
        <v>59405.32421758081</v>
      </c>
      <c r="G152" s="17">
        <f t="shared" si="23"/>
        <v>78009.21893545911</v>
      </c>
      <c r="H152" s="17">
        <f t="shared" si="18"/>
        <v>13959119.450595256</v>
      </c>
      <c r="I152" s="2">
        <f t="shared" si="19"/>
        <v>159.5807958568975</v>
      </c>
      <c r="J152" s="19"/>
    </row>
    <row r="153" spans="2:10" ht="14.25">
      <c r="B153" s="16">
        <f t="shared" si="20"/>
        <v>144</v>
      </c>
      <c r="C153" s="19">
        <f t="shared" si="21"/>
        <v>45698.52466988005</v>
      </c>
      <c r="D153" s="17">
        <f t="shared" si="22"/>
        <v>14004817.975265136</v>
      </c>
      <c r="E153" s="17">
        <f t="shared" si="16"/>
        <v>18744.124423989553</v>
      </c>
      <c r="F153" s="17">
        <f t="shared" si="17"/>
        <v>59520.47639487683</v>
      </c>
      <c r="G153" s="17">
        <f t="shared" si="23"/>
        <v>78264.60081886638</v>
      </c>
      <c r="H153" s="17">
        <f t="shared" si="18"/>
        <v>13986073.850841146</v>
      </c>
      <c r="I153" s="2">
        <f t="shared" si="19"/>
        <v>160.1032218567692</v>
      </c>
      <c r="J153" s="19"/>
    </row>
    <row r="154" spans="2:10" ht="14.25">
      <c r="B154" s="16">
        <f t="shared" si="20"/>
        <v>145</v>
      </c>
      <c r="C154" s="19">
        <f t="shared" si="21"/>
        <v>45786.76636227034</v>
      </c>
      <c r="D154" s="17">
        <f t="shared" si="22"/>
        <v>14031860.617203416</v>
      </c>
      <c r="E154" s="17">
        <f t="shared" si="16"/>
        <v>18885.411132990506</v>
      </c>
      <c r="F154" s="17">
        <f t="shared" si="17"/>
        <v>59635.40762311452</v>
      </c>
      <c r="G154" s="17">
        <f t="shared" si="23"/>
        <v>78520.81875610503</v>
      </c>
      <c r="H154" s="17">
        <f t="shared" si="18"/>
        <v>14012975.206070425</v>
      </c>
      <c r="I154" s="2">
        <f t="shared" si="19"/>
        <v>160.62735814341994</v>
      </c>
      <c r="J154" s="19"/>
    </row>
    <row r="155" spans="2:10" ht="14.25">
      <c r="B155" s="16">
        <f t="shared" si="20"/>
        <v>146</v>
      </c>
      <c r="C155" s="19">
        <f t="shared" si="21"/>
        <v>45874.834399079904</v>
      </c>
      <c r="D155" s="17">
        <f t="shared" si="22"/>
        <v>14058850.040469505</v>
      </c>
      <c r="E155" s="17">
        <f t="shared" si="16"/>
        <v>19027.762812202316</v>
      </c>
      <c r="F155" s="17">
        <f t="shared" si="17"/>
        <v>59750.11267199539</v>
      </c>
      <c r="G155" s="17">
        <f t="shared" si="23"/>
        <v>78777.8754841977</v>
      </c>
      <c r="H155" s="17">
        <f t="shared" si="18"/>
        <v>14039822.277657302</v>
      </c>
      <c r="I155" s="2">
        <f t="shared" si="19"/>
        <v>161.15321031588357</v>
      </c>
      <c r="J155" s="19"/>
    </row>
    <row r="156" spans="2:10" ht="14.25">
      <c r="B156" s="16">
        <f t="shared" si="20"/>
        <v>147</v>
      </c>
      <c r="C156" s="19">
        <f t="shared" si="21"/>
        <v>45962.724725369364</v>
      </c>
      <c r="D156" s="17">
        <f t="shared" si="22"/>
        <v>14085785.002382671</v>
      </c>
      <c r="E156" s="17">
        <f t="shared" si="16"/>
        <v>19171.187489001095</v>
      </c>
      <c r="F156" s="17">
        <f t="shared" si="17"/>
        <v>59864.58626012635</v>
      </c>
      <c r="G156" s="17">
        <f t="shared" si="23"/>
        <v>79035.77374912745</v>
      </c>
      <c r="H156" s="17">
        <f t="shared" si="18"/>
        <v>14066613.81489367</v>
      </c>
      <c r="I156" s="2">
        <f t="shared" si="19"/>
        <v>161.68078399152375</v>
      </c>
      <c r="J156" s="19"/>
    </row>
    <row r="157" spans="2:10" ht="14.25">
      <c r="B157" s="16">
        <f t="shared" si="20"/>
        <v>148</v>
      </c>
      <c r="C157" s="19">
        <f t="shared" si="21"/>
        <v>46050.43324664608</v>
      </c>
      <c r="D157" s="17">
        <f t="shared" si="22"/>
        <v>14112664.248140316</v>
      </c>
      <c r="E157" s="17">
        <f t="shared" si="16"/>
        <v>19315.69325127048</v>
      </c>
      <c r="F157" s="17">
        <f t="shared" si="17"/>
        <v>59978.823054596345</v>
      </c>
      <c r="G157" s="17">
        <f t="shared" si="23"/>
        <v>79294.51630586683</v>
      </c>
      <c r="H157" s="17">
        <f t="shared" si="18"/>
        <v>14093348.554889046</v>
      </c>
      <c r="I157" s="2">
        <f t="shared" si="19"/>
        <v>162.2100848060939</v>
      </c>
      <c r="J157" s="19"/>
    </row>
    <row r="158" spans="2:10" ht="14.25">
      <c r="B158" s="16">
        <f t="shared" si="20"/>
        <v>149</v>
      </c>
      <c r="C158" s="19">
        <f t="shared" si="21"/>
        <v>46137.95582853444</v>
      </c>
      <c r="D158" s="17">
        <f t="shared" si="22"/>
        <v>14139486.51071758</v>
      </c>
      <c r="E158" s="17">
        <f t="shared" si="16"/>
        <v>19461.288247857847</v>
      </c>
      <c r="F158" s="17">
        <f t="shared" si="17"/>
        <v>60092.81767054971</v>
      </c>
      <c r="G158" s="17">
        <f t="shared" si="23"/>
        <v>79554.10591840756</v>
      </c>
      <c r="H158" s="17">
        <f t="shared" si="18"/>
        <v>14120025.222469723</v>
      </c>
      <c r="I158" s="2">
        <f t="shared" si="19"/>
        <v>162.74111841379747</v>
      </c>
      <c r="J158" s="19"/>
    </row>
    <row r="159" spans="2:10" ht="14.25">
      <c r="B159" s="16">
        <f t="shared" si="20"/>
        <v>150</v>
      </c>
      <c r="C159" s="19">
        <f t="shared" si="21"/>
        <v>46225.288296453655</v>
      </c>
      <c r="D159" s="17">
        <f t="shared" si="22"/>
        <v>14166250.510766177</v>
      </c>
      <c r="E159" s="17">
        <f t="shared" si="16"/>
        <v>19607.9806890337</v>
      </c>
      <c r="F159" s="17">
        <f t="shared" si="17"/>
        <v>60206.56467075625</v>
      </c>
      <c r="G159" s="17">
        <f t="shared" si="23"/>
        <v>79814.54535978995</v>
      </c>
      <c r="H159" s="17">
        <f t="shared" si="18"/>
        <v>14146642.530077143</v>
      </c>
      <c r="I159" s="2">
        <f t="shared" si="19"/>
        <v>163.27389048734827</v>
      </c>
      <c r="J159" s="19"/>
    </row>
    <row r="160" spans="2:10" ht="14.25">
      <c r="B160" s="16">
        <f t="shared" si="20"/>
        <v>151</v>
      </c>
      <c r="C160" s="19">
        <f t="shared" si="21"/>
        <v>46312.4264352601</v>
      </c>
      <c r="D160" s="17">
        <f t="shared" si="22"/>
        <v>14192954.956512403</v>
      </c>
      <c r="E160" s="17">
        <f t="shared" si="16"/>
        <v>19755.7788469547</v>
      </c>
      <c r="F160" s="17">
        <f t="shared" si="17"/>
        <v>60320.058565177715</v>
      </c>
      <c r="G160" s="17">
        <f t="shared" si="23"/>
        <v>80075.83741213242</v>
      </c>
      <c r="H160" s="17">
        <f t="shared" si="18"/>
        <v>14173199.177665448</v>
      </c>
      <c r="I160" s="2">
        <f t="shared" si="19"/>
        <v>163.80840671803108</v>
      </c>
      <c r="J160" s="19"/>
    </row>
    <row r="161" spans="2:10" ht="14.25">
      <c r="B161" s="16">
        <f t="shared" si="20"/>
        <v>152</v>
      </c>
      <c r="C161" s="19">
        <f t="shared" si="21"/>
        <v>46399.36598895304</v>
      </c>
      <c r="D161" s="17">
        <f t="shared" si="22"/>
        <v>14219598.5436544</v>
      </c>
      <c r="E161" s="17">
        <f t="shared" si="16"/>
        <v>19904.6910561302</v>
      </c>
      <c r="F161" s="17">
        <f t="shared" si="17"/>
        <v>60433.2938105312</v>
      </c>
      <c r="G161" s="17">
        <f t="shared" si="23"/>
        <v>80337.9848666614</v>
      </c>
      <c r="H161" s="17">
        <f t="shared" si="18"/>
        <v>14199693.85259827</v>
      </c>
      <c r="I161" s="2">
        <f t="shared" si="19"/>
        <v>164.34467281576252</v>
      </c>
      <c r="J161" s="19"/>
    </row>
    <row r="162" spans="2:10" ht="14.25">
      <c r="B162" s="16">
        <f t="shared" si="20"/>
        <v>153</v>
      </c>
      <c r="C162" s="19">
        <f t="shared" si="21"/>
        <v>46486.10266029462</v>
      </c>
      <c r="D162" s="17">
        <f t="shared" si="22"/>
        <v>14246179.955258565</v>
      </c>
      <c r="E162" s="17">
        <f t="shared" si="16"/>
        <v>20054.725713892178</v>
      </c>
      <c r="F162" s="17">
        <f t="shared" si="17"/>
        <v>60546.26480984889</v>
      </c>
      <c r="G162" s="17">
        <f t="shared" si="23"/>
        <v>80600.99052374107</v>
      </c>
      <c r="H162" s="17">
        <f t="shared" si="18"/>
        <v>14226125.229544673</v>
      </c>
      <c r="I162" s="2">
        <f t="shared" si="19"/>
        <v>164.88269450915195</v>
      </c>
      <c r="J162" s="19"/>
    </row>
    <row r="163" spans="2:10" ht="14.25">
      <c r="B163" s="16">
        <f t="shared" si="20"/>
        <v>154</v>
      </c>
      <c r="C163" s="19">
        <f t="shared" si="21"/>
        <v>46572.632110506296</v>
      </c>
      <c r="D163" s="17">
        <f t="shared" si="22"/>
        <v>14272697.86165518</v>
      </c>
      <c r="E163" s="17">
        <f t="shared" si="16"/>
        <v>20205.891280868796</v>
      </c>
      <c r="F163" s="17">
        <f t="shared" si="17"/>
        <v>60658.96591203451</v>
      </c>
      <c r="G163" s="17">
        <f t="shared" si="23"/>
        <v>80864.8571929033</v>
      </c>
      <c r="H163" s="17">
        <f t="shared" si="18"/>
        <v>14252491.97037431</v>
      </c>
      <c r="I163" s="2">
        <f t="shared" si="19"/>
        <v>165.4224775455627</v>
      </c>
      <c r="J163" s="19"/>
    </row>
    <row r="164" spans="2:10" ht="14.25">
      <c r="B164" s="16">
        <f t="shared" si="20"/>
        <v>155</v>
      </c>
      <c r="C164" s="19">
        <f t="shared" si="21"/>
        <v>46658.94995888695</v>
      </c>
      <c r="D164" s="17">
        <f t="shared" si="22"/>
        <v>14299150.920333197</v>
      </c>
      <c r="E164" s="17">
        <f t="shared" si="16"/>
        <v>20358.196281461467</v>
      </c>
      <c r="F164" s="17">
        <f t="shared" si="17"/>
        <v>60771.39141141609</v>
      </c>
      <c r="G164" s="17">
        <f t="shared" si="23"/>
        <v>81129.58769287755</v>
      </c>
      <c r="H164" s="17">
        <f t="shared" si="18"/>
        <v>14278792.724051736</v>
      </c>
      <c r="I164" s="2">
        <f t="shared" si="19"/>
        <v>165.96402769117353</v>
      </c>
      <c r="J164" s="19"/>
    </row>
    <row r="165" spans="2:10" ht="14.25">
      <c r="B165" s="16">
        <f t="shared" si="20"/>
        <v>156</v>
      </c>
      <c r="C165" s="19">
        <f t="shared" si="21"/>
        <v>46745.051782498136</v>
      </c>
      <c r="D165" s="17">
        <f t="shared" si="22"/>
        <v>14325537.775834234</v>
      </c>
      <c r="E165" s="17">
        <f t="shared" si="16"/>
        <v>20511.649304325612</v>
      </c>
      <c r="F165" s="17">
        <f t="shared" si="17"/>
        <v>60883.53554729549</v>
      </c>
      <c r="G165" s="17">
        <f t="shared" si="23"/>
        <v>81395.1848516211</v>
      </c>
      <c r="H165" s="17">
        <f t="shared" si="18"/>
        <v>14305026.12652991</v>
      </c>
      <c r="I165" s="2">
        <f t="shared" si="19"/>
        <v>166.50735073104008</v>
      </c>
      <c r="J165" s="19"/>
    </row>
    <row r="166" spans="2:10" ht="14.25">
      <c r="B166" s="16">
        <f t="shared" si="20"/>
        <v>157</v>
      </c>
      <c r="C166" s="19">
        <f t="shared" si="21"/>
        <v>46830.93311581761</v>
      </c>
      <c r="D166" s="17">
        <f t="shared" si="22"/>
        <v>14351857.059645727</v>
      </c>
      <c r="E166" s="17">
        <f t="shared" si="16"/>
        <v>20666.259002854975</v>
      </c>
      <c r="F166" s="17">
        <f t="shared" si="17"/>
        <v>60995.39250349434</v>
      </c>
      <c r="G166" s="17">
        <f t="shared" si="23"/>
        <v>81661.65150634931</v>
      </c>
      <c r="H166" s="17">
        <f t="shared" si="18"/>
        <v>14331190.800642872</v>
      </c>
      <c r="I166" s="2">
        <f t="shared" si="19"/>
        <v>167.05245246915683</v>
      </c>
      <c r="J166" s="19"/>
    </row>
    <row r="167" spans="2:10" ht="14.25">
      <c r="B167" s="16">
        <f t="shared" si="20"/>
        <v>158</v>
      </c>
      <c r="C167" s="19">
        <f t="shared" si="21"/>
        <v>46916.589450346306</v>
      </c>
      <c r="D167" s="17">
        <f t="shared" si="22"/>
        <v>14378107.390093219</v>
      </c>
      <c r="E167" s="17">
        <f t="shared" si="16"/>
        <v>20822.03409566952</v>
      </c>
      <c r="F167" s="17">
        <f t="shared" si="17"/>
        <v>61106.95640789618</v>
      </c>
      <c r="G167" s="17">
        <f t="shared" si="23"/>
        <v>81928.9905035657</v>
      </c>
      <c r="H167" s="17">
        <f t="shared" si="18"/>
        <v>14357285.35599755</v>
      </c>
      <c r="I167" s="2">
        <f t="shared" si="19"/>
        <v>167.599338728519</v>
      </c>
      <c r="J167" s="19"/>
    </row>
    <row r="168" spans="2:10" ht="14.25">
      <c r="B168" s="16">
        <f t="shared" si="20"/>
        <v>159</v>
      </c>
      <c r="C168" s="19">
        <f t="shared" si="21"/>
        <v>47002.01623431221</v>
      </c>
      <c r="D168" s="17">
        <f t="shared" si="22"/>
        <v>14404287.372231862</v>
      </c>
      <c r="E168" s="17">
        <f t="shared" si="16"/>
        <v>20978.983367107227</v>
      </c>
      <c r="F168" s="17">
        <f t="shared" si="17"/>
        <v>61218.221331985405</v>
      </c>
      <c r="G168" s="17">
        <f t="shared" si="23"/>
        <v>82197.20469909263</v>
      </c>
      <c r="H168" s="17">
        <f t="shared" si="18"/>
        <v>14383308.388864754</v>
      </c>
      <c r="I168" s="2">
        <f t="shared" si="19"/>
        <v>168.1480153511848</v>
      </c>
      <c r="J168" s="19"/>
    </row>
    <row r="169" spans="2:10" ht="14.25">
      <c r="B169" s="16">
        <f t="shared" si="20"/>
        <v>160</v>
      </c>
      <c r="C169" s="19">
        <f t="shared" si="21"/>
        <v>47087.20887226239</v>
      </c>
      <c r="D169" s="17">
        <f t="shared" si="22"/>
        <v>14430395.597737016</v>
      </c>
      <c r="E169" s="17">
        <f t="shared" si="16"/>
        <v>21137.115667719292</v>
      </c>
      <c r="F169" s="17">
        <f t="shared" si="17"/>
        <v>61329.181290382316</v>
      </c>
      <c r="G169" s="17">
        <f t="shared" si="23"/>
        <v>82466.29695810161</v>
      </c>
      <c r="H169" s="17">
        <f t="shared" si="18"/>
        <v>14409258.482069297</v>
      </c>
      <c r="I169" s="2">
        <f t="shared" si="19"/>
        <v>168.69848819833777</v>
      </c>
      <c r="J169" s="19"/>
    </row>
    <row r="170" spans="2:10" ht="14.25">
      <c r="B170" s="16">
        <f t="shared" si="20"/>
        <v>161</v>
      </c>
      <c r="C170" s="19">
        <f t="shared" si="21"/>
        <v>47172.16272473894</v>
      </c>
      <c r="D170" s="17">
        <f t="shared" si="22"/>
        <v>14456430.644794036</v>
      </c>
      <c r="E170" s="17">
        <f t="shared" si="16"/>
        <v>21296.43991476934</v>
      </c>
      <c r="F170" s="17">
        <f t="shared" si="17"/>
        <v>61439.83024037464</v>
      </c>
      <c r="G170" s="17">
        <f t="shared" si="23"/>
        <v>82736.27015514398</v>
      </c>
      <c r="H170" s="17">
        <f t="shared" si="18"/>
        <v>14435134.204879267</v>
      </c>
      <c r="I170" s="2">
        <f t="shared" si="19"/>
        <v>169.25076315034948</v>
      </c>
      <c r="J170" s="19"/>
    </row>
    <row r="171" spans="2:10" ht="14.25">
      <c r="B171" s="16">
        <f t="shared" si="20"/>
        <v>162</v>
      </c>
      <c r="C171" s="19">
        <f t="shared" si="21"/>
        <v>47256.873107895255</v>
      </c>
      <c r="D171" s="17">
        <f t="shared" si="22"/>
        <v>14482391.077987162</v>
      </c>
      <c r="E171" s="17">
        <f t="shared" si="16"/>
        <v>21456.965092736216</v>
      </c>
      <c r="F171" s="17">
        <f t="shared" si="17"/>
        <v>61550.16208144543</v>
      </c>
      <c r="G171" s="17">
        <f t="shared" si="23"/>
        <v>83007.12717418165</v>
      </c>
      <c r="H171" s="17">
        <f t="shared" si="18"/>
        <v>14460934.112894427</v>
      </c>
      <c r="I171" s="2">
        <f t="shared" si="19"/>
        <v>169.80484610684232</v>
      </c>
      <c r="J171" s="19"/>
    </row>
    <row r="172" spans="2:10" ht="14.25">
      <c r="B172" s="16">
        <f t="shared" si="20"/>
        <v>163</v>
      </c>
      <c r="C172" s="19">
        <f t="shared" si="21"/>
        <v>47341.3352931384</v>
      </c>
      <c r="D172" s="17">
        <f t="shared" si="22"/>
        <v>14508275.448187565</v>
      </c>
      <c r="E172" s="17">
        <f t="shared" si="16"/>
        <v>21618.700253820665</v>
      </c>
      <c r="F172" s="17">
        <f t="shared" si="17"/>
        <v>61660.17065479715</v>
      </c>
      <c r="G172" s="17">
        <f t="shared" si="23"/>
        <v>83278.87090861781</v>
      </c>
      <c r="H172" s="17">
        <f t="shared" si="18"/>
        <v>14486656.747933745</v>
      </c>
      <c r="I172" s="2">
        <f t="shared" si="19"/>
        <v>170.36074298675246</v>
      </c>
      <c r="J172" s="19"/>
    </row>
    <row r="173" spans="2:10" ht="14.25">
      <c r="B173" s="16">
        <f t="shared" si="20"/>
        <v>164</v>
      </c>
      <c r="C173" s="19">
        <f t="shared" si="21"/>
        <v>47425.54450676963</v>
      </c>
      <c r="D173" s="17">
        <f t="shared" si="22"/>
        <v>14534082.292440515</v>
      </c>
      <c r="E173" s="17">
        <f t="shared" si="16"/>
        <v>21781.65451845577</v>
      </c>
      <c r="F173" s="17">
        <f t="shared" si="17"/>
        <v>61769.84974287218</v>
      </c>
      <c r="G173" s="17">
        <f t="shared" si="23"/>
        <v>83551.50426132795</v>
      </c>
      <c r="H173" s="17">
        <f t="shared" si="18"/>
        <v>14512300.63792206</v>
      </c>
      <c r="I173" s="2">
        <f t="shared" si="19"/>
        <v>170.91845972839315</v>
      </c>
      <c r="J173" s="19"/>
    </row>
    <row r="174" spans="2:10" ht="14.25">
      <c r="B174" s="16">
        <f t="shared" si="20"/>
        <v>165</v>
      </c>
      <c r="C174" s="19">
        <f t="shared" si="21"/>
        <v>47509.495929596946</v>
      </c>
      <c r="D174" s="17">
        <f t="shared" si="22"/>
        <v>14559810.133851657</v>
      </c>
      <c r="E174" s="17">
        <f t="shared" si="16"/>
        <v>21945.83707582129</v>
      </c>
      <c r="F174" s="17">
        <f t="shared" si="17"/>
        <v>61879.193068869536</v>
      </c>
      <c r="G174" s="17">
        <f t="shared" si="23"/>
        <v>83825.03014469083</v>
      </c>
      <c r="H174" s="17">
        <f t="shared" si="18"/>
        <v>14537864.296775835</v>
      </c>
      <c r="I174" s="2">
        <f t="shared" si="19"/>
        <v>171.47800228951814</v>
      </c>
      <c r="J174" s="19"/>
    </row>
    <row r="175" spans="2:10" ht="14.25">
      <c r="B175" s="16">
        <f t="shared" si="20"/>
        <v>166</v>
      </c>
      <c r="C175" s="19">
        <f t="shared" si="21"/>
        <v>47593.18469656259</v>
      </c>
      <c r="D175" s="17">
        <f t="shared" si="22"/>
        <v>14585457.481472397</v>
      </c>
      <c r="E175" s="17">
        <f t="shared" si="16"/>
        <v>22111.257184361835</v>
      </c>
      <c r="F175" s="17">
        <f t="shared" si="17"/>
        <v>61988.19429625769</v>
      </c>
      <c r="G175" s="17">
        <f t="shared" si="23"/>
        <v>84099.45148061952</v>
      </c>
      <c r="H175" s="17">
        <f t="shared" si="18"/>
        <v>14563346.224288035</v>
      </c>
      <c r="I175" s="2">
        <f t="shared" si="19"/>
        <v>172.03937664738532</v>
      </c>
      <c r="J175" s="19"/>
    </row>
    <row r="176" spans="2:10" ht="14.25">
      <c r="B176" s="16">
        <f t="shared" si="20"/>
        <v>167</v>
      </c>
      <c r="C176" s="19">
        <f t="shared" si="21"/>
        <v>47676.60589638911</v>
      </c>
      <c r="D176" s="17">
        <f t="shared" si="22"/>
        <v>14611022.830184424</v>
      </c>
      <c r="E176" s="17">
        <f t="shared" si="16"/>
        <v>22277.92417230893</v>
      </c>
      <c r="F176" s="17">
        <f t="shared" si="17"/>
        <v>62096.8470282838</v>
      </c>
      <c r="G176" s="17">
        <f t="shared" si="23"/>
        <v>84374.77120059273</v>
      </c>
      <c r="H176" s="17">
        <f t="shared" si="18"/>
        <v>14588744.906012116</v>
      </c>
      <c r="I176" s="2">
        <f t="shared" si="19"/>
        <v>172.60258879882056</v>
      </c>
      <c r="J176" s="19"/>
    </row>
    <row r="177" spans="2:10" ht="14.25">
      <c r="B177" s="16">
        <f t="shared" si="20"/>
        <v>168</v>
      </c>
      <c r="C177" s="19">
        <f t="shared" si="21"/>
        <v>47759.75457116403</v>
      </c>
      <c r="D177" s="17">
        <f t="shared" si="22"/>
        <v>14636504.66058328</v>
      </c>
      <c r="E177" s="17">
        <f t="shared" si="16"/>
        <v>22445.847438207114</v>
      </c>
      <c r="F177" s="17">
        <f t="shared" si="17"/>
        <v>62205.14480747894</v>
      </c>
      <c r="G177" s="17">
        <f t="shared" si="23"/>
        <v>84650.99224568605</v>
      </c>
      <c r="H177" s="17">
        <f t="shared" si="18"/>
        <v>14614058.813145073</v>
      </c>
      <c r="I177" s="2">
        <f t="shared" si="19"/>
        <v>173.16764476028177</v>
      </c>
      <c r="J177" s="19"/>
    </row>
    <row r="178" spans="2:10" ht="14.25">
      <c r="B178" s="16">
        <f t="shared" si="20"/>
        <v>169</v>
      </c>
      <c r="C178" s="19">
        <f t="shared" si="21"/>
        <v>47842.62571598962</v>
      </c>
      <c r="D178" s="17">
        <f t="shared" si="22"/>
        <v>14661901.438861063</v>
      </c>
      <c r="E178" s="17">
        <f t="shared" si="16"/>
        <v>22615.036451443862</v>
      </c>
      <c r="F178" s="17">
        <f t="shared" si="17"/>
        <v>62313.08111515952</v>
      </c>
      <c r="G178" s="17">
        <f t="shared" si="23"/>
        <v>84928.11756660338</v>
      </c>
      <c r="H178" s="17">
        <f t="shared" si="18"/>
        <v>14639286.402409619</v>
      </c>
      <c r="I178" s="2">
        <f t="shared" si="19"/>
        <v>173.7345505679232</v>
      </c>
      <c r="J178" s="19"/>
    </row>
    <row r="179" spans="2:10" ht="14.25">
      <c r="B179" s="16">
        <f t="shared" si="20"/>
        <v>170</v>
      </c>
      <c r="C179" s="19">
        <f t="shared" si="21"/>
        <v>47925.21427857317</v>
      </c>
      <c r="D179" s="17">
        <f t="shared" si="22"/>
        <v>14687211.616688192</v>
      </c>
      <c r="E179" s="17">
        <f t="shared" si="16"/>
        <v>22785.500752783635</v>
      </c>
      <c r="F179" s="17">
        <f t="shared" si="17"/>
        <v>62420.64937092481</v>
      </c>
      <c r="G179" s="17">
        <f t="shared" si="23"/>
        <v>85206.15012370844</v>
      </c>
      <c r="H179" s="17">
        <f t="shared" si="18"/>
        <v>14664426.115935408</v>
      </c>
      <c r="I179" s="2">
        <f t="shared" si="19"/>
        <v>174.30331227765987</v>
      </c>
      <c r="J179" s="19"/>
    </row>
    <row r="180" spans="2:10" ht="14.25">
      <c r="B180" s="16">
        <f t="shared" si="20"/>
        <v>171</v>
      </c>
      <c r="C180" s="19">
        <f t="shared" si="21"/>
        <v>48007.515158854425</v>
      </c>
      <c r="D180" s="17">
        <f t="shared" si="22"/>
        <v>14712433.631094262</v>
      </c>
      <c r="E180" s="17">
        <f t="shared" si="16"/>
        <v>22957.249954905827</v>
      </c>
      <c r="F180" s="17">
        <f t="shared" si="17"/>
        <v>62527.84293215061</v>
      </c>
      <c r="G180" s="17">
        <f t="shared" si="23"/>
        <v>85485.09288705644</v>
      </c>
      <c r="H180" s="17">
        <f t="shared" si="18"/>
        <v>14689476.381139357</v>
      </c>
      <c r="I180" s="2">
        <f t="shared" si="19"/>
        <v>174.87393596523228</v>
      </c>
      <c r="J180" s="19"/>
    </row>
    <row r="181" spans="2:10" ht="14.25">
      <c r="B181" s="16">
        <f t="shared" si="20"/>
        <v>172</v>
      </c>
      <c r="C181" s="19">
        <f t="shared" si="21"/>
        <v>48089.52320860699</v>
      </c>
      <c r="D181" s="17">
        <f t="shared" si="22"/>
        <v>14737565.904347964</v>
      </c>
      <c r="E181" s="17">
        <f t="shared" si="16"/>
        <v>23130.293742946924</v>
      </c>
      <c r="F181" s="17">
        <f t="shared" si="17"/>
        <v>62634.65509347885</v>
      </c>
      <c r="G181" s="17">
        <f t="shared" si="23"/>
        <v>85764.94883642577</v>
      </c>
      <c r="H181" s="17">
        <f t="shared" si="18"/>
        <v>14714435.610605016</v>
      </c>
      <c r="I181" s="2">
        <f t="shared" si="19"/>
        <v>175.44642772627137</v>
      </c>
      <c r="J181" s="19"/>
    </row>
    <row r="182" spans="2:10" ht="14.25">
      <c r="B182" s="16">
        <f t="shared" si="20"/>
        <v>173</v>
      </c>
      <c r="C182" s="19">
        <f t="shared" si="21"/>
        <v>48171.23323104158</v>
      </c>
      <c r="D182" s="17">
        <f t="shared" si="22"/>
        <v>14762606.843836058</v>
      </c>
      <c r="E182" s="17">
        <f t="shared" si="16"/>
        <v>23304.641875046582</v>
      </c>
      <c r="F182" s="17">
        <f t="shared" si="17"/>
        <v>62741.079086303245</v>
      </c>
      <c r="G182" s="17">
        <f t="shared" si="23"/>
        <v>86045.72096134983</v>
      </c>
      <c r="H182" s="17">
        <f t="shared" si="18"/>
        <v>14739302.20196101</v>
      </c>
      <c r="I182" s="2">
        <f t="shared" si="19"/>
        <v>176.02079367636355</v>
      </c>
      <c r="J182" s="19"/>
    </row>
    <row r="183" spans="2:10" ht="14.25">
      <c r="B183" s="16">
        <f t="shared" si="20"/>
        <v>174</v>
      </c>
      <c r="C183" s="19">
        <f t="shared" si="21"/>
        <v>48252.63998041302</v>
      </c>
      <c r="D183" s="17">
        <f t="shared" si="22"/>
        <v>14787554.841941424</v>
      </c>
      <c r="E183" s="17">
        <f t="shared" si="16"/>
        <v>23480.30418289794</v>
      </c>
      <c r="F183" s="17">
        <f t="shared" si="17"/>
        <v>62847.10807825105</v>
      </c>
      <c r="G183" s="17">
        <f t="shared" si="23"/>
        <v>86327.41226114899</v>
      </c>
      <c r="H183" s="17">
        <f t="shared" si="18"/>
        <v>14764074.537758525</v>
      </c>
      <c r="I183" s="2">
        <f t="shared" si="19"/>
        <v>176.5970399511161</v>
      </c>
      <c r="J183" s="19"/>
    </row>
    <row r="184" spans="2:10" ht="14.25">
      <c r="B184" s="16">
        <f t="shared" si="20"/>
        <v>175</v>
      </c>
      <c r="C184" s="19">
        <f t="shared" si="21"/>
        <v>48333.73816161044</v>
      </c>
      <c r="D184" s="17">
        <f t="shared" si="22"/>
        <v>14812408.275920136</v>
      </c>
      <c r="E184" s="17">
        <f t="shared" si="16"/>
        <v>23657.29057230203</v>
      </c>
      <c r="F184" s="17">
        <f t="shared" si="17"/>
        <v>62952.73517266058</v>
      </c>
      <c r="G184" s="17">
        <f t="shared" si="23"/>
        <v>86610.02574496261</v>
      </c>
      <c r="H184" s="17">
        <f t="shared" si="18"/>
        <v>14788750.985347833</v>
      </c>
      <c r="I184" s="2">
        <f t="shared" si="19"/>
        <v>177.17517270622264</v>
      </c>
      <c r="J184" s="19"/>
    </row>
    <row r="185" spans="2:10" ht="14.25">
      <c r="B185" s="16">
        <f t="shared" si="20"/>
        <v>176</v>
      </c>
      <c r="C185" s="19">
        <f t="shared" si="21"/>
        <v>48414.522429767996</v>
      </c>
      <c r="D185" s="17">
        <f t="shared" si="22"/>
        <v>14837165.507777601</v>
      </c>
      <c r="E185" s="17">
        <f t="shared" si="16"/>
        <v>23835.61102372635</v>
      </c>
      <c r="F185" s="17">
        <f t="shared" si="17"/>
        <v>63057.953408054804</v>
      </c>
      <c r="G185" s="17">
        <f t="shared" si="23"/>
        <v>86893.56443178115</v>
      </c>
      <c r="H185" s="17">
        <f t="shared" si="18"/>
        <v>14813329.896753876</v>
      </c>
      <c r="I185" s="2">
        <f t="shared" si="19"/>
        <v>177.75519811752898</v>
      </c>
      <c r="J185" s="19"/>
    </row>
    <row r="186" spans="2:10" ht="14.25">
      <c r="B186" s="16">
        <f t="shared" si="20"/>
        <v>177</v>
      </c>
      <c r="C186" s="19">
        <f t="shared" si="21"/>
        <v>48494.987389840186</v>
      </c>
      <c r="D186" s="17">
        <f t="shared" si="22"/>
        <v>14861824.884143716</v>
      </c>
      <c r="E186" s="17">
        <f t="shared" si="16"/>
        <v>24015.275592867773</v>
      </c>
      <c r="F186" s="17">
        <f t="shared" si="17"/>
        <v>63162.75575761079</v>
      </c>
      <c r="G186" s="17">
        <f t="shared" si="23"/>
        <v>87178.03135047856</v>
      </c>
      <c r="H186" s="17">
        <f t="shared" si="18"/>
        <v>14837809.608550848</v>
      </c>
      <c r="I186" s="2">
        <f t="shared" si="19"/>
        <v>178.337122381099</v>
      </c>
      <c r="J186" s="19"/>
    </row>
    <row r="187" spans="2:10" ht="14.25">
      <c r="B187" s="16">
        <f t="shared" si="20"/>
        <v>178</v>
      </c>
      <c r="C187" s="19">
        <f t="shared" si="21"/>
        <v>48575.12759620696</v>
      </c>
      <c r="D187" s="17">
        <f t="shared" si="22"/>
        <v>14886384.736147055</v>
      </c>
      <c r="E187" s="17">
        <f t="shared" si="16"/>
        <v>24196.29441121943</v>
      </c>
      <c r="F187" s="17">
        <f t="shared" si="17"/>
        <v>63267.13512862498</v>
      </c>
      <c r="G187" s="17">
        <f t="shared" si="23"/>
        <v>87463.42953984441</v>
      </c>
      <c r="H187" s="17">
        <f t="shared" si="18"/>
        <v>14862188.441735836</v>
      </c>
      <c r="I187" s="2">
        <f t="shared" si="19"/>
        <v>178.92095171328089</v>
      </c>
      <c r="J187" s="19"/>
    </row>
    <row r="188" spans="2:10" ht="14.25">
      <c r="B188" s="16">
        <f t="shared" si="20"/>
        <v>179</v>
      </c>
      <c r="C188" s="19">
        <f t="shared" si="21"/>
        <v>48654.9375522472</v>
      </c>
      <c r="D188" s="17">
        <f t="shared" si="22"/>
        <v>14910843.379288083</v>
      </c>
      <c r="E188" s="17">
        <f t="shared" si="16"/>
        <v>24378.677686642208</v>
      </c>
      <c r="F188" s="17">
        <f t="shared" si="17"/>
        <v>63371.08436197435</v>
      </c>
      <c r="G188" s="17">
        <f t="shared" si="23"/>
        <v>87749.76204861655</v>
      </c>
      <c r="H188" s="17">
        <f t="shared" si="18"/>
        <v>14886464.70160144</v>
      </c>
      <c r="I188" s="2">
        <f t="shared" si="19"/>
        <v>179.50669235077353</v>
      </c>
      <c r="J188" s="19"/>
    </row>
    <row r="189" spans="2:10" ht="14.25">
      <c r="B189" s="16">
        <f t="shared" si="20"/>
        <v>180</v>
      </c>
      <c r="C189" s="19">
        <f t="shared" si="21"/>
        <v>48734.41170993261</v>
      </c>
      <c r="D189" s="17">
        <f t="shared" si="22"/>
        <v>14935199.113311373</v>
      </c>
      <c r="E189" s="17">
        <f t="shared" si="16"/>
        <v>24562.43570394026</v>
      </c>
      <c r="F189" s="17">
        <f t="shared" si="17"/>
        <v>63474.59623157333</v>
      </c>
      <c r="G189" s="17">
        <f t="shared" si="23"/>
        <v>88037.03193551359</v>
      </c>
      <c r="H189" s="17">
        <f t="shared" si="18"/>
        <v>14910636.677607432</v>
      </c>
      <c r="I189" s="2">
        <f t="shared" si="19"/>
        <v>180.0943505506932</v>
      </c>
      <c r="J189" s="19"/>
    </row>
    <row r="190" spans="2:10" ht="14.25">
      <c r="B190" s="16">
        <f t="shared" si="20"/>
        <v>181</v>
      </c>
      <c r="C190" s="19">
        <f t="shared" si="21"/>
        <v>48813.54446939938</v>
      </c>
      <c r="D190" s="17">
        <f t="shared" si="22"/>
        <v>14959450.222076831</v>
      </c>
      <c r="E190" s="17">
        <f t="shared" si="16"/>
        <v>24747.57882544108</v>
      </c>
      <c r="F190" s="17">
        <f t="shared" si="17"/>
        <v>63577.663443826525</v>
      </c>
      <c r="G190" s="17">
        <f t="shared" si="23"/>
        <v>88325.2422692676</v>
      </c>
      <c r="H190" s="17">
        <f t="shared" si="18"/>
        <v>14934702.643251391</v>
      </c>
      <c r="I190" s="2">
        <f t="shared" si="19"/>
        <v>180.6839325906403</v>
      </c>
      <c r="J190" s="19"/>
    </row>
    <row r="191" spans="2:10" ht="14.25">
      <c r="B191" s="16">
        <f t="shared" si="20"/>
        <v>182</v>
      </c>
      <c r="C191" s="19">
        <f t="shared" si="21"/>
        <v>48892.330178523436</v>
      </c>
      <c r="D191" s="17">
        <f t="shared" si="22"/>
        <v>14983594.973429915</v>
      </c>
      <c r="E191" s="17">
        <f t="shared" si="16"/>
        <v>24934.11749157973</v>
      </c>
      <c r="F191" s="17">
        <f t="shared" si="17"/>
        <v>63680.278637077135</v>
      </c>
      <c r="G191" s="17">
        <f t="shared" si="23"/>
        <v>88614.39612865687</v>
      </c>
      <c r="H191" s="17">
        <f t="shared" si="18"/>
        <v>14958660.855938334</v>
      </c>
      <c r="I191" s="2">
        <f t="shared" si="19"/>
        <v>181.27544476876642</v>
      </c>
      <c r="J191" s="19"/>
    </row>
    <row r="192" spans="2:10" ht="14.25">
      <c r="B192" s="16">
        <f t="shared" si="20"/>
        <v>183</v>
      </c>
      <c r="C192" s="19">
        <f t="shared" si="21"/>
        <v>48970.76313250698</v>
      </c>
      <c r="D192" s="17">
        <f t="shared" si="22"/>
        <v>15007631.619070841</v>
      </c>
      <c r="E192" s="17">
        <f t="shared" si="16"/>
        <v>25122.06222148773</v>
      </c>
      <c r="F192" s="17">
        <f t="shared" si="17"/>
        <v>63782.43438105107</v>
      </c>
      <c r="G192" s="17">
        <f t="shared" si="23"/>
        <v>88904.4966025388</v>
      </c>
      <c r="H192" s="17">
        <f t="shared" si="18"/>
        <v>14982509.556849353</v>
      </c>
      <c r="I192" s="2">
        <f t="shared" si="19"/>
        <v>181.86889340384172</v>
      </c>
      <c r="J192" s="19"/>
    </row>
    <row r="193" spans="2:10" ht="14.25">
      <c r="B193" s="16">
        <f t="shared" si="20"/>
        <v>184</v>
      </c>
      <c r="C193" s="19">
        <f t="shared" si="21"/>
        <v>49048.83757343516</v>
      </c>
      <c r="D193" s="17">
        <f t="shared" si="22"/>
        <v>15031558.394422788</v>
      </c>
      <c r="E193" s="17">
        <f t="shared" si="16"/>
        <v>25311.42361358605</v>
      </c>
      <c r="F193" s="17">
        <f t="shared" si="17"/>
        <v>63884.123176296845</v>
      </c>
      <c r="G193" s="17">
        <f t="shared" si="23"/>
        <v>89195.5467898829</v>
      </c>
      <c r="H193" s="17">
        <f t="shared" si="18"/>
        <v>15006246.970809203</v>
      </c>
      <c r="I193" s="2">
        <f t="shared" si="19"/>
        <v>182.4642848353224</v>
      </c>
      <c r="J193" s="19"/>
    </row>
    <row r="194" spans="2:10" ht="14.25">
      <c r="B194" s="16">
        <f t="shared" si="20"/>
        <v>185</v>
      </c>
      <c r="C194" s="19">
        <f t="shared" si="21"/>
        <v>49126.5476898402</v>
      </c>
      <c r="D194" s="17">
        <f t="shared" si="22"/>
        <v>15055373.518499043</v>
      </c>
      <c r="E194" s="17">
        <f t="shared" si="16"/>
        <v>25502.212346183012</v>
      </c>
      <c r="F194" s="17">
        <f t="shared" si="17"/>
        <v>63985.33745362092</v>
      </c>
      <c r="G194" s="17">
        <f t="shared" si="23"/>
        <v>89487.54979980394</v>
      </c>
      <c r="H194" s="17">
        <f t="shared" si="18"/>
        <v>15029871.30615286</v>
      </c>
      <c r="I194" s="2">
        <f t="shared" si="19"/>
        <v>183.06162542341826</v>
      </c>
      <c r="J194" s="19"/>
    </row>
    <row r="195" spans="2:10" ht="14.25">
      <c r="B195" s="16">
        <f t="shared" si="20"/>
        <v>186</v>
      </c>
      <c r="C195" s="19">
        <f t="shared" si="21"/>
        <v>49203.88761628233</v>
      </c>
      <c r="D195" s="17">
        <f t="shared" si="22"/>
        <v>15079075.193769142</v>
      </c>
      <c r="E195" s="17">
        <f t="shared" si="16"/>
        <v>25694.43917807621</v>
      </c>
      <c r="F195" s="17">
        <f t="shared" si="17"/>
        <v>64086.06957351885</v>
      </c>
      <c r="G195" s="17">
        <f t="shared" si="23"/>
        <v>89780.50875159506</v>
      </c>
      <c r="H195" s="17">
        <f t="shared" si="18"/>
        <v>15053380.754591066</v>
      </c>
      <c r="I195" s="2">
        <f t="shared" si="19"/>
        <v>183.66092154916092</v>
      </c>
      <c r="J195" s="19"/>
    </row>
    <row r="196" spans="2:10" ht="14.25">
      <c r="B196" s="16">
        <f t="shared" si="20"/>
        <v>187</v>
      </c>
      <c r="C196" s="19">
        <f t="shared" si="21"/>
        <v>49280.851432893425</v>
      </c>
      <c r="D196" s="17">
        <f t="shared" si="22"/>
        <v>15102661.60602396</v>
      </c>
      <c r="E196" s="17">
        <f t="shared" si="16"/>
        <v>25888.11494915941</v>
      </c>
      <c r="F196" s="17">
        <f t="shared" si="17"/>
        <v>64186.31182560182</v>
      </c>
      <c r="G196" s="17">
        <f t="shared" si="23"/>
        <v>90074.42677476123</v>
      </c>
      <c r="H196" s="17">
        <f t="shared" si="18"/>
        <v>15076773.4910748</v>
      </c>
      <c r="I196" s="2">
        <f t="shared" si="19"/>
        <v>184.26217961447173</v>
      </c>
      <c r="J196" s="19"/>
    </row>
    <row r="197" spans="2:10" ht="14.25">
      <c r="B197" s="16">
        <f t="shared" si="20"/>
        <v>188</v>
      </c>
      <c r="C197" s="19">
        <f t="shared" si="21"/>
        <v>49357.4331649337</v>
      </c>
      <c r="D197" s="17">
        <f t="shared" si="22"/>
        <v>15126130.924239734</v>
      </c>
      <c r="E197" s="17">
        <f t="shared" si="16"/>
        <v>26083.25058103366</v>
      </c>
      <c r="F197" s="17">
        <f t="shared" si="17"/>
        <v>64286.05642801887</v>
      </c>
      <c r="G197" s="17">
        <f t="shared" si="23"/>
        <v>90369.30700905253</v>
      </c>
      <c r="H197" s="17">
        <f t="shared" si="18"/>
        <v>15100047.6736587</v>
      </c>
      <c r="I197" s="2">
        <f t="shared" si="19"/>
        <v>184.86540604223032</v>
      </c>
      <c r="J197" s="19"/>
    </row>
    <row r="198" spans="2:10" ht="14.25">
      <c r="B198" s="16">
        <f t="shared" si="20"/>
        <v>189</v>
      </c>
      <c r="C198" s="19">
        <f t="shared" si="21"/>
        <v>49433.62678235583</v>
      </c>
      <c r="D198" s="17">
        <f t="shared" si="22"/>
        <v>15149481.300441056</v>
      </c>
      <c r="E198" s="17">
        <f t="shared" si="16"/>
        <v>26279.857077623325</v>
      </c>
      <c r="F198" s="17">
        <f t="shared" si="17"/>
        <v>64385.295526874484</v>
      </c>
      <c r="G198" s="17">
        <f t="shared" si="23"/>
        <v>90665.15260449781</v>
      </c>
      <c r="H198" s="17">
        <f t="shared" si="18"/>
        <v>15123201.443363434</v>
      </c>
      <c r="I198" s="2">
        <f t="shared" si="19"/>
        <v>185.47060727634312</v>
      </c>
      <c r="J198" s="19"/>
    </row>
    <row r="199" spans="2:10" ht="14.25">
      <c r="B199" s="16">
        <f t="shared" si="20"/>
        <v>190</v>
      </c>
      <c r="C199" s="19">
        <f t="shared" si="21"/>
        <v>49509.42619934678</v>
      </c>
      <c r="D199" s="17">
        <f t="shared" si="22"/>
        <v>15172710.86956278</v>
      </c>
      <c r="E199" s="17">
        <f t="shared" si="16"/>
        <v>26477.945525796466</v>
      </c>
      <c r="F199" s="17">
        <f t="shared" si="17"/>
        <v>64484.02119564181</v>
      </c>
      <c r="G199" s="17">
        <f t="shared" si="23"/>
        <v>90961.96672143828</v>
      </c>
      <c r="H199" s="17">
        <f t="shared" si="18"/>
        <v>15146232.924036983</v>
      </c>
      <c r="I199" s="2">
        <f t="shared" si="19"/>
        <v>186.07778978181227</v>
      </c>
      <c r="J199" s="19"/>
    </row>
    <row r="200" spans="2:10" ht="14.25">
      <c r="B200" s="16">
        <f t="shared" si="20"/>
        <v>191</v>
      </c>
      <c r="C200" s="19">
        <f t="shared" si="21"/>
        <v>49584.82527387142</v>
      </c>
      <c r="D200" s="17">
        <f t="shared" si="22"/>
        <v>15195817.749310855</v>
      </c>
      <c r="E200" s="17">
        <f t="shared" si="16"/>
        <v>26677.527095990197</v>
      </c>
      <c r="F200" s="17">
        <f t="shared" si="17"/>
        <v>64582.225434571126</v>
      </c>
      <c r="G200" s="17">
        <f t="shared" si="23"/>
        <v>91259.75253056132</v>
      </c>
      <c r="H200" s="17">
        <f t="shared" si="18"/>
        <v>15169140.222214865</v>
      </c>
      <c r="I200" s="2">
        <f t="shared" si="19"/>
        <v>186.68696004480464</v>
      </c>
      <c r="J200" s="19"/>
    </row>
    <row r="201" spans="2:10" ht="14.25">
      <c r="B201" s="16">
        <f t="shared" si="20"/>
        <v>192</v>
      </c>
      <c r="C201" s="19">
        <f t="shared" si="21"/>
        <v>49659.81780721992</v>
      </c>
      <c r="D201" s="17">
        <f t="shared" si="22"/>
        <v>15218800.040022084</v>
      </c>
      <c r="E201" s="17">
        <f t="shared" si="16"/>
        <v>26878.613042840407</v>
      </c>
      <c r="F201" s="17">
        <f t="shared" si="17"/>
        <v>64679.90017009386</v>
      </c>
      <c r="G201" s="17">
        <f t="shared" si="23"/>
        <v>91558.51321293427</v>
      </c>
      <c r="H201" s="17">
        <f t="shared" si="18"/>
        <v>15191921.426979244</v>
      </c>
      <c r="I201" s="2">
        <f t="shared" si="19"/>
        <v>187.2981245727211</v>
      </c>
      <c r="J201" s="19"/>
    </row>
    <row r="202" spans="2:10" ht="14.25">
      <c r="B202" s="16">
        <f t="shared" si="20"/>
        <v>193</v>
      </c>
      <c r="C202" s="19">
        <f t="shared" si="21"/>
        <v>49734.397543540224</v>
      </c>
      <c r="D202" s="17">
        <f t="shared" si="22"/>
        <v>15241655.824522784</v>
      </c>
      <c r="E202" s="17">
        <f aca="true" t="shared" si="24" ref="E202:E265">IF(B202="","",G202-F202)</f>
        <v>27081.214705816572</v>
      </c>
      <c r="F202" s="17">
        <f aca="true" t="shared" si="25" ref="F202:F265">IF(B202="","",D202*Vextir/12)</f>
        <v>64777.037254221825</v>
      </c>
      <c r="G202" s="17">
        <f t="shared" si="23"/>
        <v>91858.2519600384</v>
      </c>
      <c r="H202" s="17">
        <f aca="true" t="shared" si="26" ref="H202:H265">IF(B202="","",D202-E202)</f>
        <v>15214574.609816967</v>
      </c>
      <c r="I202" s="2">
        <f aca="true" t="shared" si="27" ref="I202:I265">IF((OR(B202="",I201="")),"",I201*(1+Mán.verðbólga))</f>
        <v>187.91128989426605</v>
      </c>
      <c r="J202" s="19"/>
    </row>
    <row r="203" spans="2:10" ht="14.25">
      <c r="B203" s="16">
        <f aca="true" t="shared" si="28" ref="B203:B266">IF(OR(B202="",B202=Fj.afborgana),"",B202+1)</f>
        <v>194</v>
      </c>
      <c r="C203" s="19">
        <f aca="true" t="shared" si="29" ref="C203:C266">IF(B203="","",IF(Verðbólga=0,0,+H202*I203/I202-H202))</f>
        <v>49808.558169391006</v>
      </c>
      <c r="D203" s="17">
        <f aca="true" t="shared" si="30" ref="D203:D266">IF(B203="","",IF(OR(Verðbólga="",Verðbólga=0),H202,H202*I203/I202))</f>
        <v>15264383.167986358</v>
      </c>
      <c r="E203" s="17">
        <f t="shared" si="24"/>
        <v>27285.34350986123</v>
      </c>
      <c r="F203" s="17">
        <f t="shared" si="25"/>
        <v>64873.62846394201</v>
      </c>
      <c r="G203" s="17">
        <f aca="true" t="shared" si="31" ref="G203:G266">IF(B203="","",PMT(Vextir/12,Fj.afborgana-B202,-D203))</f>
        <v>92158.97197380324</v>
      </c>
      <c r="H203" s="17">
        <f t="shared" si="26"/>
        <v>15237097.824476497</v>
      </c>
      <c r="I203" s="2">
        <f t="shared" si="27"/>
        <v>188.52646255951723</v>
      </c>
      <c r="J203" s="19"/>
    </row>
    <row r="204" spans="2:10" ht="14.25">
      <c r="B204" s="16">
        <f t="shared" si="28"/>
        <v>195</v>
      </c>
      <c r="C204" s="19">
        <f t="shared" si="29"/>
        <v>49882.29331324436</v>
      </c>
      <c r="D204" s="17">
        <f t="shared" si="30"/>
        <v>15286980.117789742</v>
      </c>
      <c r="E204" s="17">
        <f t="shared" si="24"/>
        <v>27491.010966034017</v>
      </c>
      <c r="F204" s="17">
        <f t="shared" si="25"/>
        <v>64969.6655006064</v>
      </c>
      <c r="G204" s="17">
        <f t="shared" si="31"/>
        <v>92460.67646664042</v>
      </c>
      <c r="H204" s="17">
        <f t="shared" si="26"/>
        <v>15259489.106823707</v>
      </c>
      <c r="I204" s="2">
        <f t="shared" si="27"/>
        <v>189.14364913999555</v>
      </c>
      <c r="J204" s="19"/>
    </row>
    <row r="205" spans="2:10" ht="14.25">
      <c r="B205" s="16">
        <f t="shared" si="28"/>
        <v>196</v>
      </c>
      <c r="C205" s="19">
        <f t="shared" si="29"/>
        <v>49955.59654504061</v>
      </c>
      <c r="D205" s="17">
        <f t="shared" si="30"/>
        <v>15309444.703368748</v>
      </c>
      <c r="E205" s="17">
        <f t="shared" si="24"/>
        <v>27698.228672161124</v>
      </c>
      <c r="F205" s="17">
        <f t="shared" si="25"/>
        <v>65065.13998931717</v>
      </c>
      <c r="G205" s="17">
        <f t="shared" si="31"/>
        <v>92763.3686614783</v>
      </c>
      <c r="H205" s="17">
        <f t="shared" si="26"/>
        <v>15281746.474696586</v>
      </c>
      <c r="I205" s="2">
        <f t="shared" si="27"/>
        <v>189.76285622873542</v>
      </c>
      <c r="J205" s="19"/>
    </row>
    <row r="206" spans="2:10" ht="14.25">
      <c r="B206" s="16">
        <f t="shared" si="28"/>
        <v>197</v>
      </c>
      <c r="C206" s="19">
        <f t="shared" si="29"/>
        <v>50028.46137569286</v>
      </c>
      <c r="D206" s="17">
        <f t="shared" si="30"/>
        <v>15331774.936072279</v>
      </c>
      <c r="E206" s="17">
        <f t="shared" si="24"/>
        <v>27907.008313488994</v>
      </c>
      <c r="F206" s="17">
        <f t="shared" si="25"/>
        <v>65160.043478307176</v>
      </c>
      <c r="G206" s="17">
        <f t="shared" si="31"/>
        <v>93067.05179179617</v>
      </c>
      <c r="H206" s="17">
        <f t="shared" si="26"/>
        <v>15303867.92775879</v>
      </c>
      <c r="I206" s="2">
        <f t="shared" si="27"/>
        <v>190.38409044035512</v>
      </c>
      <c r="J206" s="19"/>
    </row>
    <row r="207" spans="2:10" ht="14.25">
      <c r="B207" s="16">
        <f t="shared" si="28"/>
        <v>198</v>
      </c>
      <c r="C207" s="19">
        <f t="shared" si="29"/>
        <v>50100.88125662133</v>
      </c>
      <c r="D207" s="17">
        <f t="shared" si="30"/>
        <v>15353968.809015412</v>
      </c>
      <c r="E207" s="17">
        <f t="shared" si="24"/>
        <v>28117.36166334345</v>
      </c>
      <c r="F207" s="17">
        <f t="shared" si="25"/>
        <v>65254.367438315494</v>
      </c>
      <c r="G207" s="17">
        <f t="shared" si="31"/>
        <v>93371.72910165894</v>
      </c>
      <c r="H207" s="17">
        <f t="shared" si="26"/>
        <v>15325851.447352068</v>
      </c>
      <c r="I207" s="2">
        <f t="shared" si="27"/>
        <v>191.00735841112748</v>
      </c>
      <c r="J207" s="19"/>
    </row>
    <row r="208" spans="2:10" ht="14.25">
      <c r="B208" s="16">
        <f t="shared" si="28"/>
        <v>199</v>
      </c>
      <c r="C208" s="19">
        <f t="shared" si="29"/>
        <v>50172.84957926907</v>
      </c>
      <c r="D208" s="17">
        <f t="shared" si="30"/>
        <v>15376024.296931338</v>
      </c>
      <c r="E208" s="17">
        <f t="shared" si="24"/>
        <v>28329.300583793585</v>
      </c>
      <c r="F208" s="17">
        <f t="shared" si="25"/>
        <v>65348.103261958175</v>
      </c>
      <c r="G208" s="17">
        <f t="shared" si="31"/>
        <v>93677.40384575176</v>
      </c>
      <c r="H208" s="17">
        <f t="shared" si="26"/>
        <v>15347694.996347545</v>
      </c>
      <c r="I208" s="2">
        <f t="shared" si="27"/>
        <v>191.63266679905072</v>
      </c>
      <c r="J208" s="19"/>
    </row>
    <row r="209" spans="2:10" ht="14.25">
      <c r="B209" s="16">
        <f t="shared" si="28"/>
        <v>200</v>
      </c>
      <c r="C209" s="19">
        <f t="shared" si="29"/>
        <v>50244.35967459716</v>
      </c>
      <c r="D209" s="17">
        <f t="shared" si="30"/>
        <v>15397939.356022142</v>
      </c>
      <c r="E209" s="17">
        <f t="shared" si="24"/>
        <v>28542.837026320594</v>
      </c>
      <c r="F209" s="17">
        <f t="shared" si="25"/>
        <v>65441.24226309409</v>
      </c>
      <c r="G209" s="17">
        <f t="shared" si="31"/>
        <v>93984.07928941469</v>
      </c>
      <c r="H209" s="17">
        <f t="shared" si="26"/>
        <v>15369396.518995821</v>
      </c>
      <c r="I209" s="2">
        <f t="shared" si="27"/>
        <v>192.26002228391965</v>
      </c>
      <c r="J209" s="19"/>
    </row>
    <row r="210" spans="2:10" ht="14.25">
      <c r="B210" s="16">
        <f t="shared" si="28"/>
        <v>201</v>
      </c>
      <c r="C210" s="19">
        <f t="shared" si="29"/>
        <v>50315.40481262468</v>
      </c>
      <c r="D210" s="17">
        <f t="shared" si="30"/>
        <v>15419711.923808446</v>
      </c>
      <c r="E210" s="17">
        <f t="shared" si="24"/>
        <v>28757.98303249191</v>
      </c>
      <c r="F210" s="17">
        <f t="shared" si="25"/>
        <v>65533.7756761859</v>
      </c>
      <c r="G210" s="17">
        <f t="shared" si="31"/>
        <v>94291.75870867781</v>
      </c>
      <c r="H210" s="17">
        <f t="shared" si="26"/>
        <v>15390953.940775955</v>
      </c>
      <c r="I210" s="2">
        <f t="shared" si="27"/>
        <v>192.88943156739697</v>
      </c>
      <c r="J210" s="19"/>
    </row>
    <row r="211" spans="2:10" ht="14.25">
      <c r="B211" s="16">
        <f t="shared" si="28"/>
        <v>202</v>
      </c>
      <c r="C211" s="19">
        <f t="shared" si="29"/>
        <v>50385.97820190899</v>
      </c>
      <c r="D211" s="17">
        <f t="shared" si="30"/>
        <v>15441339.918977864</v>
      </c>
      <c r="E211" s="17">
        <f t="shared" si="24"/>
        <v>28974.75073463995</v>
      </c>
      <c r="F211" s="17">
        <f t="shared" si="25"/>
        <v>65625.69465565593</v>
      </c>
      <c r="G211" s="17">
        <f t="shared" si="31"/>
        <v>94600.44539029588</v>
      </c>
      <c r="H211" s="17">
        <f t="shared" si="26"/>
        <v>15412365.168243224</v>
      </c>
      <c r="I211" s="2">
        <f t="shared" si="27"/>
        <v>193.52090137308488</v>
      </c>
      <c r="J211" s="19"/>
    </row>
    <row r="212" spans="2:10" ht="14.25">
      <c r="B212" s="16">
        <f t="shared" si="28"/>
        <v>203</v>
      </c>
      <c r="C212" s="19">
        <f t="shared" si="29"/>
        <v>50456.072989054024</v>
      </c>
      <c r="D212" s="17">
        <f t="shared" si="30"/>
        <v>15462821.241232278</v>
      </c>
      <c r="E212" s="17">
        <f t="shared" si="24"/>
        <v>29193.152356546663</v>
      </c>
      <c r="F212" s="17">
        <f t="shared" si="25"/>
        <v>65716.99027523717</v>
      </c>
      <c r="G212" s="17">
        <f t="shared" si="31"/>
        <v>94910.14263178383</v>
      </c>
      <c r="H212" s="17">
        <f t="shared" si="26"/>
        <v>15433628.088875731</v>
      </c>
      <c r="I212" s="2">
        <f t="shared" si="27"/>
        <v>194.15443844659694</v>
      </c>
      <c r="J212" s="19"/>
    </row>
    <row r="213" spans="2:10" ht="14.25">
      <c r="B213" s="16">
        <f t="shared" si="28"/>
        <v>204</v>
      </c>
      <c r="C213" s="19">
        <f t="shared" si="29"/>
        <v>50525.6822582148</v>
      </c>
      <c r="D213" s="17">
        <f t="shared" si="30"/>
        <v>15484153.771133946</v>
      </c>
      <c r="E213" s="17">
        <f t="shared" si="24"/>
        <v>29413.20021413242</v>
      </c>
      <c r="F213" s="17">
        <f t="shared" si="25"/>
        <v>65807.65352731927</v>
      </c>
      <c r="G213" s="17">
        <f t="shared" si="31"/>
        <v>95220.85374145169</v>
      </c>
      <c r="H213" s="17">
        <f t="shared" si="26"/>
        <v>15454740.570919814</v>
      </c>
      <c r="I213" s="2">
        <f t="shared" si="27"/>
        <v>194.79004955563005</v>
      </c>
      <c r="J213" s="19"/>
    </row>
    <row r="214" spans="2:10" ht="14.25">
      <c r="B214" s="16">
        <f t="shared" si="28"/>
        <v>205</v>
      </c>
      <c r="C214" s="19">
        <f t="shared" si="29"/>
        <v>50594.799030585214</v>
      </c>
      <c r="D214" s="17">
        <f t="shared" si="30"/>
        <v>15505335.369950399</v>
      </c>
      <c r="E214" s="17">
        <f t="shared" si="24"/>
        <v>29634.906716150857</v>
      </c>
      <c r="F214" s="17">
        <f t="shared" si="25"/>
        <v>65897.67532228919</v>
      </c>
      <c r="G214" s="17">
        <f t="shared" si="31"/>
        <v>95532.58203844004</v>
      </c>
      <c r="H214" s="17">
        <f t="shared" si="26"/>
        <v>15475700.463234248</v>
      </c>
      <c r="I214" s="2">
        <f t="shared" si="27"/>
        <v>195.42774149003682</v>
      </c>
      <c r="J214" s="19"/>
    </row>
    <row r="215" spans="2:10" ht="14.25">
      <c r="B215" s="16">
        <f t="shared" si="28"/>
        <v>206</v>
      </c>
      <c r="C215" s="19">
        <f t="shared" si="29"/>
        <v>50663.41626388393</v>
      </c>
      <c r="D215" s="17">
        <f t="shared" si="30"/>
        <v>15526363.879498132</v>
      </c>
      <c r="E215" s="17">
        <f t="shared" si="24"/>
        <v>29858.284364888386</v>
      </c>
      <c r="F215" s="17">
        <f t="shared" si="25"/>
        <v>65987.04648786706</v>
      </c>
      <c r="G215" s="17">
        <f t="shared" si="31"/>
        <v>95845.33085275545</v>
      </c>
      <c r="H215" s="17">
        <f t="shared" si="26"/>
        <v>15496505.595133243</v>
      </c>
      <c r="I215" s="2">
        <f t="shared" si="27"/>
        <v>196.06752106189805</v>
      </c>
      <c r="J215" s="19"/>
    </row>
    <row r="216" spans="2:10" ht="14.25">
      <c r="B216" s="16">
        <f t="shared" si="28"/>
        <v>207</v>
      </c>
      <c r="C216" s="19">
        <f t="shared" si="29"/>
        <v>50731.52685185708</v>
      </c>
      <c r="D216" s="17">
        <f t="shared" si="30"/>
        <v>15547237.1219851</v>
      </c>
      <c r="E216" s="17">
        <f t="shared" si="24"/>
        <v>30083.345756869458</v>
      </c>
      <c r="F216" s="17">
        <f t="shared" si="25"/>
        <v>66075.75776843667</v>
      </c>
      <c r="G216" s="17">
        <f t="shared" si="31"/>
        <v>96159.10352530613</v>
      </c>
      <c r="H216" s="17">
        <f t="shared" si="26"/>
        <v>15517153.77622823</v>
      </c>
      <c r="I216" s="2">
        <f t="shared" si="27"/>
        <v>196.70939510559552</v>
      </c>
      <c r="J216" s="19"/>
    </row>
    <row r="217" spans="2:10" ht="14.25">
      <c r="B217" s="16">
        <f t="shared" si="28"/>
        <v>208</v>
      </c>
      <c r="C217" s="19">
        <f t="shared" si="29"/>
        <v>50799.1236237362</v>
      </c>
      <c r="D217" s="17">
        <f t="shared" si="30"/>
        <v>15567952.899851967</v>
      </c>
      <c r="E217" s="17">
        <f t="shared" si="24"/>
        <v>30310.103583566655</v>
      </c>
      <c r="F217" s="17">
        <f t="shared" si="25"/>
        <v>66163.79982437086</v>
      </c>
      <c r="G217" s="17">
        <f t="shared" si="31"/>
        <v>96473.90340793751</v>
      </c>
      <c r="H217" s="17">
        <f t="shared" si="26"/>
        <v>15537642.7962684</v>
      </c>
      <c r="I217" s="2">
        <f t="shared" si="27"/>
        <v>197.353370477885</v>
      </c>
      <c r="J217" s="19"/>
    </row>
    <row r="218" spans="2:10" ht="14.25">
      <c r="B218" s="16">
        <f t="shared" si="28"/>
        <v>209</v>
      </c>
      <c r="C218" s="19">
        <f t="shared" si="29"/>
        <v>50866.19934373908</v>
      </c>
      <c r="D218" s="17">
        <f t="shared" si="30"/>
        <v>15588508.995612139</v>
      </c>
      <c r="E218" s="17">
        <f t="shared" si="24"/>
        <v>30538.570632116505</v>
      </c>
      <c r="F218" s="17">
        <f t="shared" si="25"/>
        <v>66251.16323135159</v>
      </c>
      <c r="G218" s="17">
        <f t="shared" si="31"/>
        <v>96789.7338634681</v>
      </c>
      <c r="H218" s="17">
        <f t="shared" si="26"/>
        <v>15557970.424980022</v>
      </c>
      <c r="I218" s="2">
        <f t="shared" si="27"/>
        <v>197.99945405796947</v>
      </c>
      <c r="J218" s="19"/>
    </row>
    <row r="219" spans="2:10" ht="14.25">
      <c r="B219" s="16">
        <f t="shared" si="28"/>
        <v>210</v>
      </c>
      <c r="C219" s="19">
        <f t="shared" si="29"/>
        <v>50932.746710533276</v>
      </c>
      <c r="D219" s="17">
        <f t="shared" si="30"/>
        <v>15608903.171690555</v>
      </c>
      <c r="E219" s="17">
        <f t="shared" si="24"/>
        <v>30768.759786040522</v>
      </c>
      <c r="F219" s="17">
        <f t="shared" si="25"/>
        <v>66337.83847968485</v>
      </c>
      <c r="G219" s="17">
        <f t="shared" si="31"/>
        <v>97106.59826572538</v>
      </c>
      <c r="H219" s="17">
        <f t="shared" si="26"/>
        <v>15578134.411904514</v>
      </c>
      <c r="I219" s="2">
        <f t="shared" si="27"/>
        <v>198.64765274757272</v>
      </c>
      <c r="J219" s="19"/>
    </row>
    <row r="220" spans="2:10" ht="14.25">
      <c r="B220" s="16">
        <f t="shared" si="28"/>
        <v>211</v>
      </c>
      <c r="C220" s="19">
        <f t="shared" si="29"/>
        <v>50998.75835669413</v>
      </c>
      <c r="D220" s="17">
        <f t="shared" si="30"/>
        <v>15629133.170261208</v>
      </c>
      <c r="E220" s="17">
        <f t="shared" si="24"/>
        <v>31000.684025971757</v>
      </c>
      <c r="F220" s="17">
        <f t="shared" si="25"/>
        <v>66423.81597361014</v>
      </c>
      <c r="G220" s="17">
        <f t="shared" si="31"/>
        <v>97424.4999995819</v>
      </c>
      <c r="H220" s="17">
        <f t="shared" si="26"/>
        <v>15598132.486235237</v>
      </c>
      <c r="I220" s="2">
        <f t="shared" si="27"/>
        <v>199.29797347101288</v>
      </c>
      <c r="J220" s="19"/>
    </row>
    <row r="221" spans="2:10" ht="14.25">
      <c r="B221" s="16">
        <f t="shared" si="28"/>
        <v>212</v>
      </c>
      <c r="C221" s="19">
        <f t="shared" si="29"/>
        <v>51064.2268481981</v>
      </c>
      <c r="D221" s="17">
        <f t="shared" si="30"/>
        <v>15649196.713083435</v>
      </c>
      <c r="E221" s="17">
        <f t="shared" si="24"/>
        <v>31234.35643038676</v>
      </c>
      <c r="F221" s="17">
        <f t="shared" si="25"/>
        <v>66509.0860306046</v>
      </c>
      <c r="G221" s="17">
        <f t="shared" si="31"/>
        <v>97743.44246099135</v>
      </c>
      <c r="H221" s="17">
        <f t="shared" si="26"/>
        <v>15617962.356653048</v>
      </c>
      <c r="I221" s="2">
        <f t="shared" si="27"/>
        <v>199.95042317527657</v>
      </c>
      <c r="J221" s="19"/>
    </row>
    <row r="222" spans="2:10" ht="14.25">
      <c r="B222" s="16">
        <f t="shared" si="28"/>
        <v>213</v>
      </c>
      <c r="C222" s="19">
        <f t="shared" si="29"/>
        <v>51129.14468385838</v>
      </c>
      <c r="D222" s="17">
        <f t="shared" si="30"/>
        <v>15669091.501336906</v>
      </c>
      <c r="E222" s="17">
        <f t="shared" si="24"/>
        <v>31469.790176343144</v>
      </c>
      <c r="F222" s="17">
        <f t="shared" si="25"/>
        <v>66593.63888068184</v>
      </c>
      <c r="G222" s="17">
        <f t="shared" si="31"/>
        <v>98063.42905702499</v>
      </c>
      <c r="H222" s="17">
        <f t="shared" si="26"/>
        <v>15637621.711160563</v>
      </c>
      <c r="I222" s="2">
        <f t="shared" si="27"/>
        <v>200.60500883009297</v>
      </c>
      <c r="J222" s="19"/>
    </row>
    <row r="223" spans="2:10" ht="14.25">
      <c r="B223" s="16">
        <f t="shared" si="28"/>
        <v>214</v>
      </c>
      <c r="C223" s="19">
        <f t="shared" si="29"/>
        <v>51193.50429480523</v>
      </c>
      <c r="D223" s="17">
        <f t="shared" si="30"/>
        <v>15688815.215455368</v>
      </c>
      <c r="E223" s="17">
        <f t="shared" si="24"/>
        <v>31706.9985402225</v>
      </c>
      <c r="F223" s="17">
        <f t="shared" si="25"/>
        <v>66677.46466568531</v>
      </c>
      <c r="G223" s="17">
        <f t="shared" si="31"/>
        <v>98384.46320590781</v>
      </c>
      <c r="H223" s="17">
        <f t="shared" si="26"/>
        <v>15657108.216915146</v>
      </c>
      <c r="I223" s="2">
        <f t="shared" si="27"/>
        <v>201.26173742800842</v>
      </c>
      <c r="J223" s="19"/>
    </row>
    <row r="224" spans="2:10" ht="14.25">
      <c r="B224" s="16">
        <f t="shared" si="28"/>
        <v>215</v>
      </c>
      <c r="C224" s="19">
        <f t="shared" si="29"/>
        <v>51257.29804390855</v>
      </c>
      <c r="D224" s="17">
        <f t="shared" si="30"/>
        <v>15708365.514959054</v>
      </c>
      <c r="E224" s="17">
        <f t="shared" si="24"/>
        <v>31945.994898479315</v>
      </c>
      <c r="F224" s="17">
        <f t="shared" si="25"/>
        <v>66760.55343857598</v>
      </c>
      <c r="G224" s="17">
        <f t="shared" si="31"/>
        <v>98706.5483370553</v>
      </c>
      <c r="H224" s="17">
        <f t="shared" si="26"/>
        <v>15676419.520060575</v>
      </c>
      <c r="I224" s="2">
        <f t="shared" si="27"/>
        <v>201.92061598446097</v>
      </c>
      <c r="J224" s="19"/>
    </row>
    <row r="225" spans="2:10" ht="14.25">
      <c r="B225" s="16">
        <f t="shared" si="28"/>
        <v>216</v>
      </c>
      <c r="C225" s="19">
        <f t="shared" si="29"/>
        <v>51320.51822526194</v>
      </c>
      <c r="D225" s="17">
        <f t="shared" si="30"/>
        <v>15727740.038285837</v>
      </c>
      <c r="E225" s="17">
        <f t="shared" si="24"/>
        <v>32186.79272839504</v>
      </c>
      <c r="F225" s="17">
        <f t="shared" si="25"/>
        <v>66842.8951627148</v>
      </c>
      <c r="G225" s="17">
        <f t="shared" si="31"/>
        <v>99029.68789110985</v>
      </c>
      <c r="H225" s="17">
        <f t="shared" si="26"/>
        <v>15695553.245557442</v>
      </c>
      <c r="I225" s="2">
        <f t="shared" si="27"/>
        <v>202.5816515378554</v>
      </c>
      <c r="J225" s="19"/>
    </row>
    <row r="226" spans="2:10" ht="14.25">
      <c r="B226" s="16">
        <f t="shared" si="28"/>
        <v>217</v>
      </c>
      <c r="C226" s="19">
        <f t="shared" si="29"/>
        <v>51383.1570636034</v>
      </c>
      <c r="D226" s="17">
        <f t="shared" si="30"/>
        <v>15746936.402621046</v>
      </c>
      <c r="E226" s="17">
        <f t="shared" si="24"/>
        <v>32429.40560883828</v>
      </c>
      <c r="F226" s="17">
        <f t="shared" si="25"/>
        <v>66924.47971113944</v>
      </c>
      <c r="G226" s="17">
        <f t="shared" si="31"/>
        <v>99353.88531997772</v>
      </c>
      <c r="H226" s="17">
        <f t="shared" si="26"/>
        <v>15714506.997012207</v>
      </c>
      <c r="I226" s="2">
        <f t="shared" si="27"/>
        <v>203.24485114963844</v>
      </c>
      <c r="J226" s="19"/>
    </row>
    <row r="227" spans="2:10" ht="14.25">
      <c r="B227" s="16">
        <f t="shared" si="28"/>
        <v>218</v>
      </c>
      <c r="C227" s="19">
        <f t="shared" si="29"/>
        <v>51445.206713762134</v>
      </c>
      <c r="D227" s="17">
        <f t="shared" si="30"/>
        <v>15765952.20372597</v>
      </c>
      <c r="E227" s="17">
        <f t="shared" si="24"/>
        <v>32673.847221030403</v>
      </c>
      <c r="F227" s="17">
        <f t="shared" si="25"/>
        <v>67005.29686583536</v>
      </c>
      <c r="G227" s="17">
        <f t="shared" si="31"/>
        <v>99679.14408686577</v>
      </c>
      <c r="H227" s="17">
        <f t="shared" si="26"/>
        <v>15733278.35650494</v>
      </c>
      <c r="I227" s="2">
        <f t="shared" si="27"/>
        <v>203.9102219043741</v>
      </c>
      <c r="J227" s="19"/>
    </row>
    <row r="228" spans="2:10" ht="14.25">
      <c r="B228" s="16">
        <f t="shared" si="28"/>
        <v>219</v>
      </c>
      <c r="C228" s="19">
        <f t="shared" si="29"/>
        <v>51506.65926009789</v>
      </c>
      <c r="D228" s="17">
        <f t="shared" si="30"/>
        <v>15784785.015765037</v>
      </c>
      <c r="E228" s="17">
        <f t="shared" si="24"/>
        <v>32920.131349317075</v>
      </c>
      <c r="F228" s="17">
        <f t="shared" si="25"/>
        <v>67085.3363170014</v>
      </c>
      <c r="G228" s="17">
        <f t="shared" si="31"/>
        <v>100005.46766631848</v>
      </c>
      <c r="H228" s="17">
        <f t="shared" si="26"/>
        <v>15751864.88441572</v>
      </c>
      <c r="I228" s="2">
        <f t="shared" si="27"/>
        <v>204.57777090981946</v>
      </c>
      <c r="J228" s="19"/>
    </row>
    <row r="229" spans="2:10" ht="14.25">
      <c r="B229" s="16">
        <f t="shared" si="28"/>
        <v>220</v>
      </c>
      <c r="C229" s="19">
        <f t="shared" si="29"/>
        <v>51567.50671593286</v>
      </c>
      <c r="D229" s="17">
        <f t="shared" si="30"/>
        <v>15803432.391131653</v>
      </c>
      <c r="E229" s="17">
        <f t="shared" si="24"/>
        <v>33168.27188194559</v>
      </c>
      <c r="F229" s="17">
        <f t="shared" si="25"/>
        <v>67164.58766230951</v>
      </c>
      <c r="G229" s="17">
        <f t="shared" si="31"/>
        <v>100332.8595442551</v>
      </c>
      <c r="H229" s="17">
        <f t="shared" si="26"/>
        <v>15770264.119249707</v>
      </c>
      <c r="I229" s="2">
        <f t="shared" si="27"/>
        <v>205.24750529700052</v>
      </c>
      <c r="J229" s="19"/>
    </row>
    <row r="230" spans="2:10" ht="14.25">
      <c r="B230" s="16">
        <f t="shared" si="28"/>
        <v>221</v>
      </c>
      <c r="C230" s="19">
        <f t="shared" si="29"/>
        <v>51627.74102297239</v>
      </c>
      <c r="D230" s="17">
        <f t="shared" si="30"/>
        <v>15821891.86027268</v>
      </c>
      <c r="E230" s="17">
        <f t="shared" si="24"/>
        <v>33418.28281184804</v>
      </c>
      <c r="F230" s="17">
        <f t="shared" si="25"/>
        <v>67243.04040615888</v>
      </c>
      <c r="G230" s="17">
        <f t="shared" si="31"/>
        <v>100661.32321800692</v>
      </c>
      <c r="H230" s="17">
        <f t="shared" si="26"/>
        <v>15788473.577460831</v>
      </c>
      <c r="I230" s="2">
        <f t="shared" si="27"/>
        <v>205.9194322202884</v>
      </c>
      <c r="J230" s="19"/>
    </row>
    <row r="231" spans="2:10" ht="14.25">
      <c r="B231" s="16">
        <f t="shared" si="28"/>
        <v>222</v>
      </c>
      <c r="C231" s="19">
        <f t="shared" si="29"/>
        <v>51687.35405073129</v>
      </c>
      <c r="D231" s="17">
        <f t="shared" si="30"/>
        <v>15840160.931511562</v>
      </c>
      <c r="E231" s="17">
        <f t="shared" si="24"/>
        <v>33670.17823743036</v>
      </c>
      <c r="F231" s="17">
        <f t="shared" si="25"/>
        <v>67320.68395892413</v>
      </c>
      <c r="G231" s="17">
        <f t="shared" si="31"/>
        <v>100990.86219635449</v>
      </c>
      <c r="H231" s="17">
        <f t="shared" si="26"/>
        <v>15806490.753274132</v>
      </c>
      <c r="I231" s="2">
        <f t="shared" si="27"/>
        <v>206.59355885747578</v>
      </c>
      <c r="J231" s="19"/>
    </row>
    <row r="232" spans="2:10" ht="14.25">
      <c r="B232" s="16">
        <f t="shared" si="28"/>
        <v>223</v>
      </c>
      <c r="C232" s="19">
        <f t="shared" si="29"/>
        <v>51746.33759595454</v>
      </c>
      <c r="D232" s="17">
        <f t="shared" si="30"/>
        <v>15858237.090870086</v>
      </c>
      <c r="E232" s="17">
        <f t="shared" si="24"/>
        <v>33923.97236336743</v>
      </c>
      <c r="F232" s="17">
        <f t="shared" si="25"/>
        <v>67397.50763619786</v>
      </c>
      <c r="G232" s="17">
        <f t="shared" si="31"/>
        <v>101321.47999956529</v>
      </c>
      <c r="H232" s="17">
        <f t="shared" si="26"/>
        <v>15824313.118506718</v>
      </c>
      <c r="I232" s="2">
        <f t="shared" si="27"/>
        <v>207.26989240985355</v>
      </c>
      <c r="J232" s="19"/>
    </row>
    <row r="233" spans="2:10" ht="14.25">
      <c r="B233" s="16">
        <f t="shared" si="28"/>
        <v>224</v>
      </c>
      <c r="C233" s="19">
        <f t="shared" si="29"/>
        <v>51804.68338202685</v>
      </c>
      <c r="D233" s="17">
        <f t="shared" si="30"/>
        <v>15876117.801888745</v>
      </c>
      <c r="E233" s="17">
        <f t="shared" si="24"/>
        <v>34179.67950140397</v>
      </c>
      <c r="F233" s="17">
        <f t="shared" si="25"/>
        <v>67473.50065802716</v>
      </c>
      <c r="G233" s="17">
        <f t="shared" si="31"/>
        <v>101653.18015943113</v>
      </c>
      <c r="H233" s="17">
        <f t="shared" si="26"/>
        <v>15841938.122387342</v>
      </c>
      <c r="I233" s="2">
        <f t="shared" si="27"/>
        <v>207.94844010228778</v>
      </c>
      <c r="J233" s="19"/>
    </row>
    <row r="234" spans="2:10" ht="14.25">
      <c r="B234" s="16">
        <f t="shared" si="28"/>
        <v>225</v>
      </c>
      <c r="C234" s="19">
        <f t="shared" si="29"/>
        <v>51862.383058393374</v>
      </c>
      <c r="D234" s="17">
        <f t="shared" si="30"/>
        <v>15893800.505445736</v>
      </c>
      <c r="E234" s="17">
        <f t="shared" si="24"/>
        <v>34437.31407116173</v>
      </c>
      <c r="F234" s="17">
        <f t="shared" si="25"/>
        <v>67548.65214814436</v>
      </c>
      <c r="G234" s="17">
        <f t="shared" si="31"/>
        <v>101985.9662193061</v>
      </c>
      <c r="H234" s="17">
        <f t="shared" si="26"/>
        <v>15859363.191374574</v>
      </c>
      <c r="I234" s="2">
        <f t="shared" si="27"/>
        <v>208.62920918329684</v>
      </c>
      <c r="J234" s="19"/>
    </row>
    <row r="235" spans="2:10" ht="14.25">
      <c r="B235" s="16">
        <f t="shared" si="28"/>
        <v>226</v>
      </c>
      <c r="C235" s="19">
        <f t="shared" si="29"/>
        <v>51919.428199943155</v>
      </c>
      <c r="D235" s="17">
        <f t="shared" si="30"/>
        <v>15911282.619574517</v>
      </c>
      <c r="E235" s="17">
        <f t="shared" si="24"/>
        <v>34696.89060095254</v>
      </c>
      <c r="F235" s="17">
        <f t="shared" si="25"/>
        <v>67622.95113319169</v>
      </c>
      <c r="G235" s="17">
        <f t="shared" si="31"/>
        <v>102319.84173414423</v>
      </c>
      <c r="H235" s="17">
        <f t="shared" si="26"/>
        <v>15876585.728973564</v>
      </c>
      <c r="I235" s="2">
        <f t="shared" si="27"/>
        <v>209.3122069251289</v>
      </c>
      <c r="J235" s="19"/>
    </row>
    <row r="236" spans="2:10" ht="14.25">
      <c r="B236" s="16">
        <f t="shared" si="28"/>
        <v>227</v>
      </c>
      <c r="C236" s="19">
        <f t="shared" si="29"/>
        <v>51975.81030643359</v>
      </c>
      <c r="D236" s="17">
        <f t="shared" si="30"/>
        <v>15928561.539279997</v>
      </c>
      <c r="E236" s="17">
        <f t="shared" si="24"/>
        <v>34958.42372859761</v>
      </c>
      <c r="F236" s="17">
        <f t="shared" si="25"/>
        <v>67696.38654193998</v>
      </c>
      <c r="G236" s="17">
        <f t="shared" si="31"/>
        <v>102654.8102705376</v>
      </c>
      <c r="H236" s="17">
        <f t="shared" si="26"/>
        <v>15893603.115551399</v>
      </c>
      <c r="I236" s="2">
        <f t="shared" si="27"/>
        <v>209.99744062383954</v>
      </c>
      <c r="J236" s="19"/>
    </row>
    <row r="237" spans="2:10" ht="14.25">
      <c r="B237" s="16">
        <f t="shared" si="28"/>
        <v>228</v>
      </c>
      <c r="C237" s="19">
        <f t="shared" si="29"/>
        <v>52031.52080186084</v>
      </c>
      <c r="D237" s="17">
        <f t="shared" si="30"/>
        <v>15945634.63635326</v>
      </c>
      <c r="E237" s="17">
        <f t="shared" si="24"/>
        <v>35221.928202252995</v>
      </c>
      <c r="F237" s="17">
        <f t="shared" si="25"/>
        <v>67768.94720450135</v>
      </c>
      <c r="G237" s="17">
        <f t="shared" si="31"/>
        <v>102990.87540675435</v>
      </c>
      <c r="H237" s="17">
        <f t="shared" si="26"/>
        <v>15910412.708151007</v>
      </c>
      <c r="I237" s="2">
        <f t="shared" si="27"/>
        <v>210.68491759936975</v>
      </c>
      <c r="J237" s="19"/>
    </row>
    <row r="238" spans="2:10" ht="14.25">
      <c r="B238" s="16">
        <f t="shared" si="28"/>
        <v>229</v>
      </c>
      <c r="C238" s="19">
        <f t="shared" si="29"/>
        <v>52086.551033876836</v>
      </c>
      <c r="D238" s="17">
        <f t="shared" si="30"/>
        <v>15962499.259184884</v>
      </c>
      <c r="E238" s="17">
        <f t="shared" si="24"/>
        <v>35487.418881241174</v>
      </c>
      <c r="F238" s="17">
        <f t="shared" si="25"/>
        <v>67840.62185153576</v>
      </c>
      <c r="G238" s="17">
        <f t="shared" si="31"/>
        <v>103328.04073277694</v>
      </c>
      <c r="H238" s="17">
        <f t="shared" si="26"/>
        <v>15927011.840303643</v>
      </c>
      <c r="I238" s="2">
        <f t="shared" si="27"/>
        <v>211.3746451956241</v>
      </c>
      <c r="J238" s="19"/>
    </row>
    <row r="239" spans="2:10" ht="14.25">
      <c r="B239" s="16">
        <f t="shared" si="28"/>
        <v>230</v>
      </c>
      <c r="C239" s="19">
        <f t="shared" si="29"/>
        <v>52140.89227315597</v>
      </c>
      <c r="D239" s="17">
        <f t="shared" si="30"/>
        <v>15979152.732576799</v>
      </c>
      <c r="E239" s="17">
        <f t="shared" si="24"/>
        <v>35754.9107368891</v>
      </c>
      <c r="F239" s="17">
        <f t="shared" si="25"/>
        <v>67911.39911345139</v>
      </c>
      <c r="G239" s="17">
        <f t="shared" si="31"/>
        <v>103666.30985034049</v>
      </c>
      <c r="H239" s="17">
        <f t="shared" si="26"/>
        <v>15943397.82183991</v>
      </c>
      <c r="I239" s="2">
        <f t="shared" si="27"/>
        <v>212.06663078054922</v>
      </c>
      <c r="J239" s="19"/>
    </row>
    <row r="240" spans="2:10" ht="14.25">
      <c r="B240" s="16">
        <f t="shared" si="28"/>
        <v>231</v>
      </c>
      <c r="C240" s="19">
        <f t="shared" si="29"/>
        <v>52194.53571278043</v>
      </c>
      <c r="D240" s="17">
        <f t="shared" si="30"/>
        <v>15995592.35755269</v>
      </c>
      <c r="E240" s="17">
        <f t="shared" si="24"/>
        <v>36024.41885337238</v>
      </c>
      <c r="F240" s="17">
        <f t="shared" si="25"/>
        <v>67981.26751959893</v>
      </c>
      <c r="G240" s="17">
        <f t="shared" si="31"/>
        <v>104005.68637297131</v>
      </c>
      <c r="H240" s="17">
        <f t="shared" si="26"/>
        <v>15959567.938699318</v>
      </c>
      <c r="I240" s="2">
        <f t="shared" si="27"/>
        <v>212.7608817462124</v>
      </c>
      <c r="J240" s="19"/>
    </row>
    <row r="241" spans="2:10" ht="14.25">
      <c r="B241" s="16">
        <f t="shared" si="28"/>
        <v>232</v>
      </c>
      <c r="C241" s="19">
        <f t="shared" si="29"/>
        <v>52247.472467627376</v>
      </c>
      <c r="D241" s="17">
        <f t="shared" si="30"/>
        <v>16011815.411166945</v>
      </c>
      <c r="E241" s="17">
        <f t="shared" si="24"/>
        <v>36295.95842856591</v>
      </c>
      <c r="F241" s="17">
        <f t="shared" si="25"/>
        <v>68050.21549745952</v>
      </c>
      <c r="G241" s="17">
        <f t="shared" si="31"/>
        <v>104346.17392602543</v>
      </c>
      <c r="H241" s="17">
        <f t="shared" si="26"/>
        <v>15975519.45273838</v>
      </c>
      <c r="I241" s="2">
        <f t="shared" si="27"/>
        <v>213.4574055088807</v>
      </c>
      <c r="J241" s="19"/>
    </row>
    <row r="242" spans="2:10" ht="14.25">
      <c r="B242" s="16">
        <f t="shared" si="28"/>
        <v>233</v>
      </c>
      <c r="C242" s="19">
        <f t="shared" si="29"/>
        <v>52299.693573722616</v>
      </c>
      <c r="D242" s="17">
        <f t="shared" si="30"/>
        <v>16027819.146312103</v>
      </c>
      <c r="E242" s="17">
        <f t="shared" si="24"/>
        <v>36569.544774900874</v>
      </c>
      <c r="F242" s="17">
        <f t="shared" si="25"/>
        <v>68118.23137182643</v>
      </c>
      <c r="G242" s="17">
        <f t="shared" si="31"/>
        <v>104687.77614672731</v>
      </c>
      <c r="H242" s="17">
        <f t="shared" si="26"/>
        <v>15991249.601537202</v>
      </c>
      <c r="I242" s="2">
        <f t="shared" si="27"/>
        <v>214.15620950910008</v>
      </c>
      <c r="J242" s="19"/>
    </row>
    <row r="243" spans="2:10" ht="14.25">
      <c r="B243" s="16">
        <f t="shared" si="28"/>
        <v>234</v>
      </c>
      <c r="C243" s="19">
        <f t="shared" si="29"/>
        <v>52351.189987624064</v>
      </c>
      <c r="D243" s="17">
        <f t="shared" si="30"/>
        <v>16043600.791524826</v>
      </c>
      <c r="E243" s="17">
        <f t="shared" si="24"/>
        <v>36845.19332022828</v>
      </c>
      <c r="F243" s="17">
        <f t="shared" si="25"/>
        <v>68185.3033639805</v>
      </c>
      <c r="G243" s="17">
        <f t="shared" si="31"/>
        <v>105030.49668420879</v>
      </c>
      <c r="H243" s="17">
        <f t="shared" si="26"/>
        <v>16006755.598204598</v>
      </c>
      <c r="I243" s="2">
        <f t="shared" si="27"/>
        <v>214.85730121177494</v>
      </c>
      <c r="J243" s="19"/>
    </row>
    <row r="244" spans="2:10" ht="14.25">
      <c r="B244" s="16">
        <f t="shared" si="28"/>
        <v>235</v>
      </c>
      <c r="C244" s="19">
        <f t="shared" si="29"/>
        <v>52401.95258577727</v>
      </c>
      <c r="D244" s="17">
        <f t="shared" si="30"/>
        <v>16059157.550790375</v>
      </c>
      <c r="E244" s="17">
        <f t="shared" si="24"/>
        <v>37122.9196086889</v>
      </c>
      <c r="F244" s="17">
        <f t="shared" si="25"/>
        <v>68251.41959085909</v>
      </c>
      <c r="G244" s="17">
        <f t="shared" si="31"/>
        <v>105374.33919954799</v>
      </c>
      <c r="H244" s="17">
        <f t="shared" si="26"/>
        <v>16022034.631181687</v>
      </c>
      <c r="I244" s="2">
        <f t="shared" si="27"/>
        <v>215.56068810624782</v>
      </c>
      <c r="J244" s="19"/>
    </row>
    <row r="245" spans="2:10" ht="14.25">
      <c r="B245" s="16">
        <f t="shared" si="28"/>
        <v>236</v>
      </c>
      <c r="C245" s="19">
        <f t="shared" si="29"/>
        <v>52451.972163867205</v>
      </c>
      <c r="D245" s="17">
        <f t="shared" si="30"/>
        <v>16074486.603345554</v>
      </c>
      <c r="E245" s="17">
        <f t="shared" si="24"/>
        <v>37402.7393015899</v>
      </c>
      <c r="F245" s="17">
        <f t="shared" si="25"/>
        <v>68316.5680642186</v>
      </c>
      <c r="G245" s="17">
        <f t="shared" si="31"/>
        <v>105719.3073658085</v>
      </c>
      <c r="H245" s="17">
        <f t="shared" si="26"/>
        <v>16037083.864043964</v>
      </c>
      <c r="I245" s="2">
        <f t="shared" si="27"/>
        <v>216.26637770637942</v>
      </c>
      <c r="J245" s="19"/>
    </row>
    <row r="246" spans="2:10" ht="14.25">
      <c r="B246" s="16">
        <f t="shared" si="28"/>
        <v>237</v>
      </c>
      <c r="C246" s="19">
        <f t="shared" si="29"/>
        <v>52501.23943618126</v>
      </c>
      <c r="D246" s="17">
        <f t="shared" si="30"/>
        <v>16089585.103480145</v>
      </c>
      <c r="E246" s="17">
        <f t="shared" si="24"/>
        <v>37684.66817828783</v>
      </c>
      <c r="F246" s="17">
        <f t="shared" si="25"/>
        <v>68380.73668979062</v>
      </c>
      <c r="G246" s="17">
        <f t="shared" si="31"/>
        <v>106065.40486807845</v>
      </c>
      <c r="H246" s="17">
        <f t="shared" si="26"/>
        <v>16051900.435301857</v>
      </c>
      <c r="I246" s="2">
        <f t="shared" si="27"/>
        <v>216.97437755062884</v>
      </c>
      <c r="J246" s="19"/>
    </row>
    <row r="247" spans="2:10" ht="14.25">
      <c r="B247" s="16">
        <f t="shared" si="28"/>
        <v>238</v>
      </c>
      <c r="C247" s="19">
        <f t="shared" si="29"/>
        <v>52549.745034944266</v>
      </c>
      <c r="D247" s="17">
        <f t="shared" si="30"/>
        <v>16104450.180336801</v>
      </c>
      <c r="E247" s="17">
        <f t="shared" si="24"/>
        <v>37968.7221370787</v>
      </c>
      <c r="F247" s="17">
        <f t="shared" si="25"/>
        <v>68443.91326643141</v>
      </c>
      <c r="G247" s="17">
        <f t="shared" si="31"/>
        <v>106412.63540351011</v>
      </c>
      <c r="H247" s="17">
        <f t="shared" si="26"/>
        <v>16066481.458199723</v>
      </c>
      <c r="I247" s="2">
        <f t="shared" si="27"/>
        <v>217.68469520213418</v>
      </c>
      <c r="J247" s="19"/>
    </row>
    <row r="248" spans="2:10" ht="14.25">
      <c r="B248" s="16">
        <f t="shared" si="28"/>
        <v>239</v>
      </c>
      <c r="C248" s="19">
        <f t="shared" si="29"/>
        <v>52597.47950967029</v>
      </c>
      <c r="D248" s="17">
        <f t="shared" si="30"/>
        <v>16119078.937709393</v>
      </c>
      <c r="E248" s="17">
        <f t="shared" si="24"/>
        <v>38254.91719609432</v>
      </c>
      <c r="F248" s="17">
        <f t="shared" si="25"/>
        <v>68506.0854852649</v>
      </c>
      <c r="G248" s="17">
        <f t="shared" si="31"/>
        <v>106761.00268135923</v>
      </c>
      <c r="H248" s="17">
        <f t="shared" si="26"/>
        <v>16080824.020513298</v>
      </c>
      <c r="I248" s="2">
        <f t="shared" si="27"/>
        <v>218.39733824879326</v>
      </c>
      <c r="J248" s="19"/>
    </row>
    <row r="249" spans="2:10" ht="14.25">
      <c r="B249" s="16">
        <f t="shared" si="28"/>
        <v>240</v>
      </c>
      <c r="C249" s="19">
        <f t="shared" si="29"/>
        <v>52644.43332649395</v>
      </c>
      <c r="D249" s="17">
        <f t="shared" si="30"/>
        <v>16133468.453839792</v>
      </c>
      <c r="E249" s="17">
        <f t="shared" si="24"/>
        <v>38543.26949420551</v>
      </c>
      <c r="F249" s="17">
        <f t="shared" si="25"/>
        <v>68567.24092881911</v>
      </c>
      <c r="G249" s="17">
        <f t="shared" si="31"/>
        <v>107110.51042302462</v>
      </c>
      <c r="H249" s="17">
        <f t="shared" si="26"/>
        <v>16094925.184345586</v>
      </c>
      <c r="I249" s="2">
        <f t="shared" si="27"/>
        <v>219.11231430334468</v>
      </c>
      <c r="J249" s="19"/>
    </row>
    <row r="250" spans="2:10" ht="14.25">
      <c r="B250" s="16">
        <f t="shared" si="28"/>
        <v>241</v>
      </c>
      <c r="C250" s="19">
        <f t="shared" si="29"/>
        <v>52690.59686750732</v>
      </c>
      <c r="D250" s="17">
        <f t="shared" si="30"/>
        <v>16147615.781213094</v>
      </c>
      <c r="E250" s="17">
        <f t="shared" si="24"/>
        <v>38833.795291932474</v>
      </c>
      <c r="F250" s="17">
        <f t="shared" si="25"/>
        <v>68627.36707015564</v>
      </c>
      <c r="G250" s="17">
        <f t="shared" si="31"/>
        <v>107461.16236208811</v>
      </c>
      <c r="H250" s="17">
        <f t="shared" si="26"/>
        <v>16108781.985921161</v>
      </c>
      <c r="I250" s="2">
        <f t="shared" si="27"/>
        <v>219.8296310034492</v>
      </c>
      <c r="J250" s="19"/>
    </row>
    <row r="251" spans="2:10" ht="14.25">
      <c r="B251" s="16">
        <f t="shared" si="28"/>
        <v>242</v>
      </c>
      <c r="C251" s="19">
        <f t="shared" si="29"/>
        <v>52735.96043008007</v>
      </c>
      <c r="D251" s="17">
        <f t="shared" si="30"/>
        <v>16161517.946351241</v>
      </c>
      <c r="E251" s="17">
        <f t="shared" si="24"/>
        <v>39126.510972361444</v>
      </c>
      <c r="F251" s="17">
        <f t="shared" si="25"/>
        <v>68686.45127199277</v>
      </c>
      <c r="G251" s="17">
        <f t="shared" si="31"/>
        <v>107812.96224435422</v>
      </c>
      <c r="H251" s="17">
        <f t="shared" si="26"/>
        <v>16122391.43537888</v>
      </c>
      <c r="I251" s="2">
        <f t="shared" si="27"/>
        <v>220.5492960117713</v>
      </c>
      <c r="J251" s="19"/>
    </row>
    <row r="252" spans="2:10" ht="14.25">
      <c r="B252" s="16">
        <f t="shared" si="28"/>
        <v>243</v>
      </c>
      <c r="C252" s="19">
        <f t="shared" si="29"/>
        <v>52780.514226183295</v>
      </c>
      <c r="D252" s="17">
        <f t="shared" si="30"/>
        <v>16175171.949605063</v>
      </c>
      <c r="E252" s="17">
        <f t="shared" si="24"/>
        <v>39421.43304206876</v>
      </c>
      <c r="F252" s="17">
        <f t="shared" si="25"/>
        <v>68744.48078582152</v>
      </c>
      <c r="G252" s="17">
        <f t="shared" si="31"/>
        <v>108165.91382789028</v>
      </c>
      <c r="H252" s="17">
        <f t="shared" si="26"/>
        <v>16135750.516562995</v>
      </c>
      <c r="I252" s="2">
        <f t="shared" si="27"/>
        <v>221.271317016061</v>
      </c>
      <c r="J252" s="19"/>
    </row>
    <row r="253" spans="2:10" ht="14.25">
      <c r="B253" s="16">
        <f t="shared" si="28"/>
        <v>244</v>
      </c>
      <c r="C253" s="19">
        <f t="shared" si="29"/>
        <v>52824.24838170968</v>
      </c>
      <c r="D253" s="17">
        <f t="shared" si="30"/>
        <v>16188574.764944704</v>
      </c>
      <c r="E253" s="17">
        <f t="shared" si="24"/>
        <v>39718.57813205155</v>
      </c>
      <c r="F253" s="17">
        <f t="shared" si="25"/>
        <v>68801.442751015</v>
      </c>
      <c r="G253" s="17">
        <f t="shared" si="31"/>
        <v>108520.02088306655</v>
      </c>
      <c r="H253" s="17">
        <f t="shared" si="26"/>
        <v>16148856.186812652</v>
      </c>
      <c r="I253" s="2">
        <f t="shared" si="27"/>
        <v>221.99570172923603</v>
      </c>
      <c r="J253" s="19"/>
    </row>
    <row r="254" spans="2:10" ht="14.25">
      <c r="B254" s="16">
        <f t="shared" si="28"/>
        <v>245</v>
      </c>
      <c r="C254" s="19">
        <f t="shared" si="29"/>
        <v>52867.15293577872</v>
      </c>
      <c r="D254" s="17">
        <f t="shared" si="30"/>
        <v>16201723.339748431</v>
      </c>
      <c r="E254" s="17">
        <f t="shared" si="24"/>
        <v>40017.962998665695</v>
      </c>
      <c r="F254" s="17">
        <f t="shared" si="25"/>
        <v>68857.32419393082</v>
      </c>
      <c r="G254" s="17">
        <f t="shared" si="31"/>
        <v>108875.28719259652</v>
      </c>
      <c r="H254" s="17">
        <f t="shared" si="26"/>
        <v>16161705.376749765</v>
      </c>
      <c r="I254" s="2">
        <f t="shared" si="27"/>
        <v>222.7224578894642</v>
      </c>
      <c r="J254" s="19"/>
    </row>
    <row r="255" spans="2:10" ht="14.25">
      <c r="B255" s="16">
        <f t="shared" si="28"/>
        <v>246</v>
      </c>
      <c r="C255" s="19">
        <f t="shared" si="29"/>
        <v>52909.217840041965</v>
      </c>
      <c r="D255" s="17">
        <f t="shared" si="30"/>
        <v>16214614.594589807</v>
      </c>
      <c r="E255" s="17">
        <f t="shared" si="24"/>
        <v>40319.60452457056</v>
      </c>
      <c r="F255" s="17">
        <f t="shared" si="25"/>
        <v>68912.11202700667</v>
      </c>
      <c r="G255" s="17">
        <f t="shared" si="31"/>
        <v>109231.71655157724</v>
      </c>
      <c r="H255" s="17">
        <f t="shared" si="26"/>
        <v>16174294.990065236</v>
      </c>
      <c r="I255" s="2">
        <f t="shared" si="27"/>
        <v>223.45159326024606</v>
      </c>
      <c r="J255" s="19"/>
    </row>
    <row r="256" spans="2:10" ht="14.25">
      <c r="B256" s="16">
        <f t="shared" si="28"/>
        <v>247</v>
      </c>
      <c r="C256" s="19">
        <f t="shared" si="29"/>
        <v>52950.432957997546</v>
      </c>
      <c r="D256" s="17">
        <f t="shared" si="30"/>
        <v>16227245.423023233</v>
      </c>
      <c r="E256" s="17">
        <f t="shared" si="24"/>
        <v>40623.51971968128</v>
      </c>
      <c r="F256" s="17">
        <f t="shared" si="25"/>
        <v>68965.79304784874</v>
      </c>
      <c r="G256" s="17">
        <f t="shared" si="31"/>
        <v>109589.31276753002</v>
      </c>
      <c r="H256" s="17">
        <f t="shared" si="26"/>
        <v>16186621.903303552</v>
      </c>
      <c r="I256" s="2">
        <f t="shared" si="27"/>
        <v>224.18311563049787</v>
      </c>
      <c r="J256" s="19"/>
    </row>
    <row r="257" spans="2:10" ht="14.25">
      <c r="B257" s="16">
        <f t="shared" si="28"/>
        <v>248</v>
      </c>
      <c r="C257" s="19">
        <f t="shared" si="29"/>
        <v>52990.78806425631</v>
      </c>
      <c r="D257" s="17">
        <f t="shared" si="30"/>
        <v>16239612.691367809</v>
      </c>
      <c r="E257" s="17">
        <f t="shared" si="24"/>
        <v>40929.72572212771</v>
      </c>
      <c r="F257" s="17">
        <f t="shared" si="25"/>
        <v>69018.35393831319</v>
      </c>
      <c r="G257" s="17">
        <f t="shared" si="31"/>
        <v>109948.0796604409</v>
      </c>
      <c r="H257" s="17">
        <f t="shared" si="26"/>
        <v>16198682.96564568</v>
      </c>
      <c r="I257" s="2">
        <f t="shared" si="27"/>
        <v>224.91703281463472</v>
      </c>
      <c r="J257" s="19"/>
    </row>
    <row r="258" spans="2:10" ht="14.25">
      <c r="B258" s="16">
        <f t="shared" si="28"/>
        <v>249</v>
      </c>
      <c r="C258" s="19">
        <f t="shared" si="29"/>
        <v>53030.27284386195</v>
      </c>
      <c r="D258" s="17">
        <f t="shared" si="30"/>
        <v>16251713.238489542</v>
      </c>
      <c r="E258" s="17">
        <f t="shared" si="24"/>
        <v>41238.23979922112</v>
      </c>
      <c r="F258" s="17">
        <f t="shared" si="25"/>
        <v>69069.78126358055</v>
      </c>
      <c r="G258" s="17">
        <f t="shared" si="31"/>
        <v>110308.02106280166</v>
      </c>
      <c r="H258" s="17">
        <f t="shared" si="26"/>
        <v>16210474.99869032</v>
      </c>
      <c r="I258" s="2">
        <f t="shared" si="27"/>
        <v>225.65335265265412</v>
      </c>
      <c r="J258" s="19"/>
    </row>
    <row r="259" spans="2:10" ht="14.25">
      <c r="B259" s="16">
        <f t="shared" si="28"/>
        <v>250</v>
      </c>
      <c r="C259" s="19">
        <f t="shared" si="29"/>
        <v>53068.8768915534</v>
      </c>
      <c r="D259" s="17">
        <f t="shared" si="30"/>
        <v>16263543.875581874</v>
      </c>
      <c r="E259" s="17">
        <f t="shared" si="24"/>
        <v>41549.07934842765</v>
      </c>
      <c r="F259" s="17">
        <f t="shared" si="25"/>
        <v>69120.06147122296</v>
      </c>
      <c r="G259" s="17">
        <f t="shared" si="31"/>
        <v>110669.14081965061</v>
      </c>
      <c r="H259" s="17">
        <f t="shared" si="26"/>
        <v>16221994.796233445</v>
      </c>
      <c r="I259" s="2">
        <f t="shared" si="27"/>
        <v>226.39208301021966</v>
      </c>
      <c r="J259" s="19"/>
    </row>
    <row r="260" spans="2:10" ht="14.25">
      <c r="B260" s="16">
        <f t="shared" si="28"/>
        <v>251</v>
      </c>
      <c r="C260" s="19">
        <f t="shared" si="29"/>
        <v>53106.58971105516</v>
      </c>
      <c r="D260" s="17">
        <f t="shared" si="30"/>
        <v>16275101.3859445</v>
      </c>
      <c r="E260" s="17">
        <f t="shared" si="24"/>
        <v>41862.26189834956</v>
      </c>
      <c r="F260" s="17">
        <f t="shared" si="25"/>
        <v>69169.18089026412</v>
      </c>
      <c r="G260" s="17">
        <f t="shared" si="31"/>
        <v>111031.44278861368</v>
      </c>
      <c r="H260" s="17">
        <f t="shared" si="26"/>
        <v>16233239.12404615</v>
      </c>
      <c r="I260" s="2">
        <f t="shared" si="27"/>
        <v>227.1332317787451</v>
      </c>
      <c r="J260" s="19"/>
    </row>
    <row r="261" spans="2:10" ht="14.25">
      <c r="B261" s="16">
        <f t="shared" si="28"/>
        <v>252</v>
      </c>
      <c r="C261" s="19">
        <f t="shared" si="29"/>
        <v>53143.400714337826</v>
      </c>
      <c r="D261" s="17">
        <f t="shared" si="30"/>
        <v>16286382.524760488</v>
      </c>
      <c r="E261" s="17">
        <f t="shared" si="24"/>
        <v>42177.80510971362</v>
      </c>
      <c r="F261" s="17">
        <f t="shared" si="25"/>
        <v>69217.12573023207</v>
      </c>
      <c r="G261" s="17">
        <f t="shared" si="31"/>
        <v>111394.9308399457</v>
      </c>
      <c r="H261" s="17">
        <f t="shared" si="26"/>
        <v>16244204.719650775</v>
      </c>
      <c r="I261" s="2">
        <f t="shared" si="27"/>
        <v>227.8768068754786</v>
      </c>
      <c r="J261" s="19"/>
    </row>
    <row r="262" spans="2:10" ht="14.25">
      <c r="B262" s="16">
        <f t="shared" si="28"/>
        <v>253</v>
      </c>
      <c r="C262" s="19">
        <f t="shared" si="29"/>
        <v>53179.29922090471</v>
      </c>
      <c r="D262" s="17">
        <f t="shared" si="30"/>
        <v>16297384.01887168</v>
      </c>
      <c r="E262" s="17">
        <f t="shared" si="24"/>
        <v>42495.72677636711</v>
      </c>
      <c r="F262" s="17">
        <f t="shared" si="25"/>
        <v>69263.88208020464</v>
      </c>
      <c r="G262" s="17">
        <f t="shared" si="31"/>
        <v>111759.60885657175</v>
      </c>
      <c r="H262" s="17">
        <f t="shared" si="26"/>
        <v>16254888.292095313</v>
      </c>
      <c r="I262" s="2">
        <f t="shared" si="27"/>
        <v>228.6228162435873</v>
      </c>
      <c r="J262" s="19"/>
    </row>
    <row r="263" spans="2:10" ht="14.25">
      <c r="B263" s="16">
        <f t="shared" si="28"/>
        <v>254</v>
      </c>
      <c r="C263" s="19">
        <f t="shared" si="29"/>
        <v>53214.27445703186</v>
      </c>
      <c r="D263" s="17">
        <f t="shared" si="30"/>
        <v>16308102.566552345</v>
      </c>
      <c r="E263" s="17">
        <f t="shared" si="24"/>
        <v>42816.04482628104</v>
      </c>
      <c r="F263" s="17">
        <f t="shared" si="25"/>
        <v>69309.43590784747</v>
      </c>
      <c r="G263" s="17">
        <f t="shared" si="31"/>
        <v>112125.4807341285</v>
      </c>
      <c r="H263" s="17">
        <f t="shared" si="26"/>
        <v>16265286.521726064</v>
      </c>
      <c r="I263" s="2">
        <f t="shared" si="27"/>
        <v>229.37126785224228</v>
      </c>
      <c r="J263" s="19"/>
    </row>
    <row r="264" spans="2:10" ht="14.25">
      <c r="B264" s="16">
        <f t="shared" si="28"/>
        <v>255</v>
      </c>
      <c r="C264" s="19">
        <f t="shared" si="29"/>
        <v>53248.31555503793</v>
      </c>
      <c r="D264" s="17">
        <f t="shared" si="30"/>
        <v>16318534.837281102</v>
      </c>
      <c r="E264" s="17">
        <f t="shared" si="24"/>
        <v>43138.777322561305</v>
      </c>
      <c r="F264" s="17">
        <f t="shared" si="25"/>
        <v>69353.77305844468</v>
      </c>
      <c r="G264" s="17">
        <f t="shared" si="31"/>
        <v>112492.55038100599</v>
      </c>
      <c r="H264" s="17">
        <f t="shared" si="26"/>
        <v>16275396.059958542</v>
      </c>
      <c r="I264" s="2">
        <f t="shared" si="27"/>
        <v>230.12216969670357</v>
      </c>
      <c r="J264" s="19"/>
    </row>
    <row r="265" spans="2:10" ht="14.25">
      <c r="B265" s="16">
        <f t="shared" si="28"/>
        <v>256</v>
      </c>
      <c r="C265" s="19">
        <f t="shared" si="29"/>
        <v>53281.41155252792</v>
      </c>
      <c r="D265" s="17">
        <f t="shared" si="30"/>
        <v>16328677.47151107</v>
      </c>
      <c r="E265" s="17">
        <f t="shared" si="24"/>
        <v>43463.94246446727</v>
      </c>
      <c r="F265" s="17">
        <f t="shared" si="25"/>
        <v>69396.87925392204</v>
      </c>
      <c r="G265" s="17">
        <f t="shared" si="31"/>
        <v>112860.82171838931</v>
      </c>
      <c r="H265" s="17">
        <f t="shared" si="26"/>
        <v>16285213.529046603</v>
      </c>
      <c r="I265" s="2">
        <f t="shared" si="27"/>
        <v>230.87552979840558</v>
      </c>
      <c r="J265" s="19"/>
    </row>
    <row r="266" spans="2:10" ht="14.25">
      <c r="B266" s="16">
        <f t="shared" si="28"/>
        <v>257</v>
      </c>
      <c r="C266" s="19">
        <f t="shared" si="29"/>
        <v>53313.5513916444</v>
      </c>
      <c r="D266" s="17">
        <f t="shared" si="30"/>
        <v>16338527.080438247</v>
      </c>
      <c r="E266" s="17">
        <f aca="true" t="shared" si="32" ref="E266:E329">IF(B266="","",G266-F266)</f>
        <v>43791.55858843791</v>
      </c>
      <c r="F266" s="17">
        <f aca="true" t="shared" si="33" ref="F266:F329">IF(B266="","",D266*Vextir/12)</f>
        <v>69438.74009186255</v>
      </c>
      <c r="G266" s="17">
        <f t="shared" si="31"/>
        <v>113230.29868030046</v>
      </c>
      <c r="H266" s="17">
        <f aca="true" t="shared" si="34" ref="H266:H329">IF(B266="","",D266-E266)</f>
        <v>16294735.52184981</v>
      </c>
      <c r="I266" s="2">
        <f aca="true" t="shared" si="35" ref="I266:I329">IF((OR(B266="",I265="")),"",I265*(1+Mán.verðbólga))</f>
        <v>231.63135620504286</v>
      </c>
      <c r="J266" s="19"/>
    </row>
    <row r="267" spans="2:10" ht="14.25">
      <c r="B267" s="16">
        <f aca="true" t="shared" si="36" ref="B267:B330">IF(OR(B266="",B266=Fj.afborgana),"",B266+1)</f>
        <v>258</v>
      </c>
      <c r="C267" s="19">
        <f aca="true" t="shared" si="37" ref="C267:C330">IF(B267="","",IF(Verðbólga=0,0,+H266*I267/I266-H266))</f>
        <v>53344.723918288946</v>
      </c>
      <c r="D267" s="17">
        <f aca="true" t="shared" si="38" ref="D267:D330">IF(B267="","",IF(OR(Verðbólga="",Verðbólga=0),H266,H266*I267/I266))</f>
        <v>16348080.245768098</v>
      </c>
      <c r="E267" s="17">
        <f t="shared" si="32"/>
        <v>44121.64416912604</v>
      </c>
      <c r="F267" s="17">
        <f t="shared" si="33"/>
        <v>69479.34104451441</v>
      </c>
      <c r="G267" s="17">
        <f aca="true" t="shared" si="39" ref="G267:G330">IF(B267="","",PMT(Vextir/12,Fj.afborgana-B266,-D267))</f>
        <v>113600.98521364045</v>
      </c>
      <c r="H267" s="17">
        <f t="shared" si="34"/>
        <v>16303958.601598972</v>
      </c>
      <c r="I267" s="2">
        <f t="shared" si="35"/>
        <v>232.389656990656</v>
      </c>
      <c r="J267" s="19"/>
    </row>
    <row r="268" spans="2:10" ht="14.25">
      <c r="B268" s="16">
        <f t="shared" si="36"/>
        <v>259</v>
      </c>
      <c r="C268" s="19">
        <f t="shared" si="37"/>
        <v>53374.91788137704</v>
      </c>
      <c r="D268" s="17">
        <f t="shared" si="38"/>
        <v>16357333.51948035</v>
      </c>
      <c r="E268" s="17">
        <f t="shared" si="32"/>
        <v>44454.21782043982</v>
      </c>
      <c r="F268" s="17">
        <f t="shared" si="33"/>
        <v>69518.66745779148</v>
      </c>
      <c r="G268" s="17">
        <f t="shared" si="39"/>
        <v>113972.8852782313</v>
      </c>
      <c r="H268" s="17">
        <f t="shared" si="34"/>
        <v>16312879.30165991</v>
      </c>
      <c r="I268" s="2">
        <f t="shared" si="35"/>
        <v>233.15044025571785</v>
      </c>
      <c r="J268" s="19"/>
    </row>
    <row r="269" spans="2:10" ht="14.25">
      <c r="B269" s="16">
        <f t="shared" si="36"/>
        <v>260</v>
      </c>
      <c r="C269" s="19">
        <f t="shared" si="37"/>
        <v>53404.121932052076</v>
      </c>
      <c r="D269" s="17">
        <f t="shared" si="38"/>
        <v>16366283.423591962</v>
      </c>
      <c r="E269" s="17">
        <f t="shared" si="32"/>
        <v>44789.298296592795</v>
      </c>
      <c r="F269" s="17">
        <f t="shared" si="33"/>
        <v>69556.70455026584</v>
      </c>
      <c r="G269" s="17">
        <f t="shared" si="39"/>
        <v>114346.00284685864</v>
      </c>
      <c r="H269" s="17">
        <f t="shared" si="34"/>
        <v>16321494.125295369</v>
      </c>
      <c r="I269" s="2">
        <f t="shared" si="35"/>
        <v>233.91371412722017</v>
      </c>
      <c r="J269" s="19"/>
    </row>
    <row r="270" spans="2:10" ht="14.25">
      <c r="B270" s="16">
        <f t="shared" si="36"/>
        <v>261</v>
      </c>
      <c r="C270" s="19">
        <f t="shared" si="37"/>
        <v>53432.324622906744</v>
      </c>
      <c r="D270" s="17">
        <f t="shared" si="38"/>
        <v>16374926.449918276</v>
      </c>
      <c r="E270" s="17">
        <f t="shared" si="32"/>
        <v>45126.9044931612</v>
      </c>
      <c r="F270" s="17">
        <f t="shared" si="33"/>
        <v>69593.43741215266</v>
      </c>
      <c r="G270" s="17">
        <f t="shared" si="39"/>
        <v>114720.34190531386</v>
      </c>
      <c r="H270" s="17">
        <f t="shared" si="34"/>
        <v>16329799.545425115</v>
      </c>
      <c r="I270" s="2">
        <f t="shared" si="35"/>
        <v>234.67948675876036</v>
      </c>
      <c r="J270" s="19"/>
    </row>
    <row r="271" spans="2:10" ht="14.25">
      <c r="B271" s="16">
        <f t="shared" si="36"/>
        <v>262</v>
      </c>
      <c r="C271" s="19">
        <f t="shared" si="37"/>
        <v>53459.514407191426</v>
      </c>
      <c r="D271" s="17">
        <f t="shared" si="38"/>
        <v>16383259.059832307</v>
      </c>
      <c r="E271" s="17">
        <f t="shared" si="32"/>
        <v>45467.05544814945</v>
      </c>
      <c r="F271" s="17">
        <f t="shared" si="33"/>
        <v>69628.8510042873</v>
      </c>
      <c r="G271" s="17">
        <f t="shared" si="39"/>
        <v>115095.90645243674</v>
      </c>
      <c r="H271" s="17">
        <f t="shared" si="34"/>
        <v>16337792.004384156</v>
      </c>
      <c r="I271" s="2">
        <f t="shared" si="35"/>
        <v>235.44776633062853</v>
      </c>
      <c r="J271" s="19"/>
    </row>
    <row r="272" spans="2:10" ht="14.25">
      <c r="B272" s="16">
        <f t="shared" si="36"/>
        <v>263</v>
      </c>
      <c r="C272" s="19">
        <f t="shared" si="37"/>
        <v>53485.679638043046</v>
      </c>
      <c r="D272" s="17">
        <f t="shared" si="38"/>
        <v>16391277.6840222</v>
      </c>
      <c r="E272" s="17">
        <f t="shared" si="32"/>
        <v>45809.77034306398</v>
      </c>
      <c r="F272" s="17">
        <f t="shared" si="33"/>
        <v>69662.93015709434</v>
      </c>
      <c r="G272" s="17">
        <f t="shared" si="39"/>
        <v>115472.70050015832</v>
      </c>
      <c r="H272" s="17">
        <f t="shared" si="34"/>
        <v>16345467.913679136</v>
      </c>
      <c r="I272" s="2">
        <f t="shared" si="35"/>
        <v>236.218561049895</v>
      </c>
      <c r="J272" s="19"/>
    </row>
    <row r="273" spans="2:10" ht="14.25">
      <c r="B273" s="16">
        <f t="shared" si="36"/>
        <v>264</v>
      </c>
      <c r="C273" s="19">
        <f t="shared" si="37"/>
        <v>53510.80856766738</v>
      </c>
      <c r="D273" s="17">
        <f t="shared" si="38"/>
        <v>16398978.722246803</v>
      </c>
      <c r="E273" s="17">
        <f t="shared" si="32"/>
        <v>46155.06850399474</v>
      </c>
      <c r="F273" s="17">
        <f t="shared" si="33"/>
        <v>69695.65956954891</v>
      </c>
      <c r="G273" s="17">
        <f t="shared" si="39"/>
        <v>115850.72807354365</v>
      </c>
      <c r="H273" s="17">
        <f t="shared" si="34"/>
        <v>16352823.653742809</v>
      </c>
      <c r="I273" s="2">
        <f t="shared" si="35"/>
        <v>236.99187915049782</v>
      </c>
      <c r="J273" s="19"/>
    </row>
    <row r="274" spans="2:10" ht="14.25">
      <c r="B274" s="16">
        <f t="shared" si="36"/>
        <v>265</v>
      </c>
      <c r="C274" s="19">
        <f t="shared" si="37"/>
        <v>53534.889346539974</v>
      </c>
      <c r="D274" s="17">
        <f t="shared" si="38"/>
        <v>16406358.543089349</v>
      </c>
      <c r="E274" s="17">
        <f t="shared" si="32"/>
        <v>46502.96940270497</v>
      </c>
      <c r="F274" s="17">
        <f t="shared" si="33"/>
        <v>69727.02380812973</v>
      </c>
      <c r="G274" s="17">
        <f t="shared" si="39"/>
        <v>116229.9932108347</v>
      </c>
      <c r="H274" s="17">
        <f t="shared" si="34"/>
        <v>16359855.573686644</v>
      </c>
      <c r="I274" s="2">
        <f t="shared" si="35"/>
        <v>237.76772889333088</v>
      </c>
      <c r="J274" s="19"/>
    </row>
    <row r="275" spans="2:10" ht="14.25">
      <c r="B275" s="16">
        <f t="shared" si="36"/>
        <v>266</v>
      </c>
      <c r="C275" s="19">
        <f t="shared" si="37"/>
        <v>53557.91002260707</v>
      </c>
      <c r="D275" s="17">
        <f t="shared" si="38"/>
        <v>16413413.483709252</v>
      </c>
      <c r="E275" s="17">
        <f t="shared" si="32"/>
        <v>46853.49265772941</v>
      </c>
      <c r="F275" s="17">
        <f t="shared" si="33"/>
        <v>69757.00730576432</v>
      </c>
      <c r="G275" s="17">
        <f t="shared" si="39"/>
        <v>116610.49996349373</v>
      </c>
      <c r="H275" s="17">
        <f t="shared" si="34"/>
        <v>16366559.991051523</v>
      </c>
      <c r="I275" s="2">
        <f t="shared" si="35"/>
        <v>238.54611856633207</v>
      </c>
      <c r="J275" s="19"/>
    </row>
    <row r="276" spans="2:10" ht="14.25">
      <c r="B276" s="16">
        <f t="shared" si="36"/>
        <v>267</v>
      </c>
      <c r="C276" s="19">
        <f t="shared" si="37"/>
        <v>53579.858540451154</v>
      </c>
      <c r="D276" s="17">
        <f t="shared" si="38"/>
        <v>16420139.849591974</v>
      </c>
      <c r="E276" s="17">
        <f t="shared" si="32"/>
        <v>47206.65803548045</v>
      </c>
      <c r="F276" s="17">
        <f t="shared" si="33"/>
        <v>69785.59436076588</v>
      </c>
      <c r="G276" s="17">
        <f t="shared" si="39"/>
        <v>116992.25239624633</v>
      </c>
      <c r="H276" s="17">
        <f t="shared" si="34"/>
        <v>16372933.191556493</v>
      </c>
      <c r="I276" s="2">
        <f t="shared" si="35"/>
        <v>239.3270564845718</v>
      </c>
      <c r="J276" s="19"/>
    </row>
    <row r="277" spans="2:10" ht="14.25">
      <c r="B277" s="16">
        <f t="shared" si="36"/>
        <v>268</v>
      </c>
      <c r="C277" s="19">
        <f t="shared" si="37"/>
        <v>53600.72274048254</v>
      </c>
      <c r="D277" s="17">
        <f t="shared" si="38"/>
        <v>16426533.914296975</v>
      </c>
      <c r="E277" s="17">
        <f t="shared" si="32"/>
        <v>47562.48545136285</v>
      </c>
      <c r="F277" s="17">
        <f t="shared" si="33"/>
        <v>69812.76913576214</v>
      </c>
      <c r="G277" s="17">
        <f t="shared" si="39"/>
        <v>117375.25458712499</v>
      </c>
      <c r="H277" s="17">
        <f t="shared" si="34"/>
        <v>16378971.428845612</v>
      </c>
      <c r="I277" s="2">
        <f t="shared" si="35"/>
        <v>240.11055099034192</v>
      </c>
      <c r="J277" s="19"/>
    </row>
    <row r="278" spans="2:10" ht="14.25">
      <c r="B278" s="16">
        <f t="shared" si="36"/>
        <v>269</v>
      </c>
      <c r="C278" s="19">
        <f t="shared" si="37"/>
        <v>53620.49035811238</v>
      </c>
      <c r="D278" s="17">
        <f t="shared" si="38"/>
        <v>16432591.919203725</v>
      </c>
      <c r="E278" s="17">
        <f t="shared" si="32"/>
        <v>47920.99497089679</v>
      </c>
      <c r="F278" s="17">
        <f t="shared" si="33"/>
        <v>69838.51565661583</v>
      </c>
      <c r="G278" s="17">
        <f t="shared" si="39"/>
        <v>117759.51062751262</v>
      </c>
      <c r="H278" s="17">
        <f t="shared" si="34"/>
        <v>16384670.924232827</v>
      </c>
      <c r="I278" s="2">
        <f t="shared" si="35"/>
        <v>240.8966104532447</v>
      </c>
      <c r="J278" s="19"/>
    </row>
    <row r="279" spans="2:10" ht="14.25">
      <c r="B279" s="16">
        <f t="shared" si="36"/>
        <v>270</v>
      </c>
      <c r="C279" s="19">
        <f t="shared" si="37"/>
        <v>53639.14902289957</v>
      </c>
      <c r="D279" s="17">
        <f t="shared" si="38"/>
        <v>16438310.073255727</v>
      </c>
      <c r="E279" s="17">
        <f t="shared" si="32"/>
        <v>48282.20681084934</v>
      </c>
      <c r="F279" s="17">
        <f t="shared" si="33"/>
        <v>69862.81781133683</v>
      </c>
      <c r="G279" s="17">
        <f t="shared" si="39"/>
        <v>118145.02462218617</v>
      </c>
      <c r="H279" s="17">
        <f t="shared" si="34"/>
        <v>16390027.866444878</v>
      </c>
      <c r="I279" s="2">
        <f t="shared" si="35"/>
        <v>241.68524327028237</v>
      </c>
      <c r="J279" s="19"/>
    </row>
    <row r="280" spans="2:10" ht="14.25">
      <c r="B280" s="16">
        <f t="shared" si="36"/>
        <v>271</v>
      </c>
      <c r="C280" s="19">
        <f t="shared" si="37"/>
        <v>53656.68625772931</v>
      </c>
      <c r="D280" s="17">
        <f t="shared" si="38"/>
        <v>16443684.552702608</v>
      </c>
      <c r="E280" s="17">
        <f t="shared" si="32"/>
        <v>48646.14134037461</v>
      </c>
      <c r="F280" s="17">
        <f t="shared" si="33"/>
        <v>69885.65934898608</v>
      </c>
      <c r="G280" s="17">
        <f t="shared" si="39"/>
        <v>118531.8006893607</v>
      </c>
      <c r="H280" s="17">
        <f t="shared" si="34"/>
        <v>16395038.411362233</v>
      </c>
      <c r="I280" s="2">
        <f t="shared" si="35"/>
        <v>242.4764578659467</v>
      </c>
      <c r="J280" s="19"/>
    </row>
    <row r="281" spans="2:10" ht="14.25">
      <c r="B281" s="16">
        <f t="shared" si="36"/>
        <v>272</v>
      </c>
      <c r="C281" s="19">
        <f t="shared" si="37"/>
        <v>53673.089477956295</v>
      </c>
      <c r="D281" s="17">
        <f t="shared" si="38"/>
        <v>16448711.500840189</v>
      </c>
      <c r="E281" s="17">
        <f t="shared" si="32"/>
        <v>49012.81908216233</v>
      </c>
      <c r="F281" s="17">
        <f t="shared" si="33"/>
        <v>69907.0238785708</v>
      </c>
      <c r="G281" s="17">
        <f t="shared" si="39"/>
        <v>118919.84296073313</v>
      </c>
      <c r="H281" s="17">
        <f t="shared" si="34"/>
        <v>16399698.681758028</v>
      </c>
      <c r="I281" s="2">
        <f t="shared" si="35"/>
        <v>243.27026269230913</v>
      </c>
      <c r="J281" s="19"/>
    </row>
    <row r="282" spans="2:10" ht="14.25">
      <c r="B282" s="16">
        <f t="shared" si="36"/>
        <v>273</v>
      </c>
      <c r="C282" s="19">
        <f t="shared" si="37"/>
        <v>53688.34599054605</v>
      </c>
      <c r="D282" s="17">
        <f t="shared" si="38"/>
        <v>16453387.027748574</v>
      </c>
      <c r="E282" s="17">
        <f t="shared" si="32"/>
        <v>49382.2607135951</v>
      </c>
      <c r="F282" s="17">
        <f t="shared" si="33"/>
        <v>69926.89486793143</v>
      </c>
      <c r="G282" s="17">
        <f t="shared" si="39"/>
        <v>119309.15558152653</v>
      </c>
      <c r="H282" s="17">
        <f t="shared" si="34"/>
        <v>16404004.767034978</v>
      </c>
      <c r="I282" s="2">
        <f t="shared" si="35"/>
        <v>244.06666622911092</v>
      </c>
      <c r="J282" s="19"/>
    </row>
    <row r="283" spans="2:10" ht="14.25">
      <c r="B283" s="16">
        <f t="shared" si="36"/>
        <v>274</v>
      </c>
      <c r="C283" s="19">
        <f t="shared" si="37"/>
        <v>53702.44299322367</v>
      </c>
      <c r="D283" s="17">
        <f t="shared" si="38"/>
        <v>16457707.210028201</v>
      </c>
      <c r="E283" s="17">
        <f t="shared" si="32"/>
        <v>49754.487067914495</v>
      </c>
      <c r="F283" s="17">
        <f t="shared" si="33"/>
        <v>69945.25564261984</v>
      </c>
      <c r="G283" s="17">
        <f t="shared" si="39"/>
        <v>119699.74271053434</v>
      </c>
      <c r="H283" s="17">
        <f t="shared" si="34"/>
        <v>16407952.722960288</v>
      </c>
      <c r="I283" s="2">
        <f t="shared" si="35"/>
        <v>244.86567698385383</v>
      </c>
      <c r="J283" s="19"/>
    </row>
    <row r="284" spans="2:10" ht="14.25">
      <c r="B284" s="16">
        <f t="shared" si="36"/>
        <v>275</v>
      </c>
      <c r="C284" s="19">
        <f t="shared" si="37"/>
        <v>53715.36757359281</v>
      </c>
      <c r="D284" s="17">
        <f t="shared" si="38"/>
        <v>16461668.09053388</v>
      </c>
      <c r="E284" s="17">
        <f t="shared" si="32"/>
        <v>50129.51913539581</v>
      </c>
      <c r="F284" s="17">
        <f t="shared" si="33"/>
        <v>69962.08938476899</v>
      </c>
      <c r="G284" s="17">
        <f t="shared" si="39"/>
        <v>120091.6085201648</v>
      </c>
      <c r="H284" s="17">
        <f t="shared" si="34"/>
        <v>16411538.571398485</v>
      </c>
      <c r="I284" s="2">
        <f t="shared" si="35"/>
        <v>245.66730349189095</v>
      </c>
      <c r="J284" s="19"/>
    </row>
    <row r="285" spans="2:10" ht="14.25">
      <c r="B285" s="16">
        <f t="shared" si="36"/>
        <v>276</v>
      </c>
      <c r="C285" s="19">
        <f t="shared" si="37"/>
        <v>53727.10670828074</v>
      </c>
      <c r="D285" s="17">
        <f t="shared" si="38"/>
        <v>16465265.678106766</v>
      </c>
      <c r="E285" s="17">
        <f t="shared" si="32"/>
        <v>50507.37806453176</v>
      </c>
      <c r="F285" s="17">
        <f t="shared" si="33"/>
        <v>69977.37913195376</v>
      </c>
      <c r="G285" s="17">
        <f t="shared" si="39"/>
        <v>120484.75719648552</v>
      </c>
      <c r="H285" s="17">
        <f t="shared" si="34"/>
        <v>16414758.300042234</v>
      </c>
      <c r="I285" s="2">
        <f t="shared" si="35"/>
        <v>246.47155431651788</v>
      </c>
      <c r="J285" s="19"/>
    </row>
    <row r="286" spans="2:10" ht="14.25">
      <c r="B286" s="16">
        <f t="shared" si="36"/>
        <v>277</v>
      </c>
      <c r="C286" s="19">
        <f t="shared" si="37"/>
        <v>53737.64726202935</v>
      </c>
      <c r="D286" s="17">
        <f t="shared" si="38"/>
        <v>16468495.947304264</v>
      </c>
      <c r="E286" s="17">
        <f t="shared" si="32"/>
        <v>50888.08516322513</v>
      </c>
      <c r="F286" s="17">
        <f t="shared" si="33"/>
        <v>69991.1077760431</v>
      </c>
      <c r="G286" s="17">
        <f t="shared" si="39"/>
        <v>120879.19293926824</v>
      </c>
      <c r="H286" s="17">
        <f t="shared" si="34"/>
        <v>16417607.86214104</v>
      </c>
      <c r="I286" s="2">
        <f t="shared" si="35"/>
        <v>247.27843804906428</v>
      </c>
      <c r="J286" s="19"/>
    </row>
    <row r="287" spans="2:10" ht="14.25">
      <c r="B287" s="16">
        <f t="shared" si="36"/>
        <v>278</v>
      </c>
      <c r="C287" s="19">
        <f t="shared" si="37"/>
        <v>53746.97598683275</v>
      </c>
      <c r="D287" s="17">
        <f t="shared" si="38"/>
        <v>16471354.838127872</v>
      </c>
      <c r="E287" s="17">
        <f t="shared" si="32"/>
        <v>51271.6618999902</v>
      </c>
      <c r="F287" s="17">
        <f t="shared" si="33"/>
        <v>70003.25806204345</v>
      </c>
      <c r="G287" s="17">
        <f t="shared" si="39"/>
        <v>121274.91996203364</v>
      </c>
      <c r="H287" s="17">
        <f t="shared" si="34"/>
        <v>16420083.176227883</v>
      </c>
      <c r="I287" s="2">
        <f t="shared" si="35"/>
        <v>248.0879633089855</v>
      </c>
      <c r="J287" s="19"/>
    </row>
    <row r="288" spans="2:10" ht="14.25">
      <c r="B288" s="16">
        <f t="shared" si="36"/>
        <v>279</v>
      </c>
      <c r="C288" s="19">
        <f t="shared" si="37"/>
        <v>53755.07952103205</v>
      </c>
      <c r="D288" s="17">
        <f t="shared" si="38"/>
        <v>16473838.255748915</v>
      </c>
      <c r="E288" s="17">
        <f t="shared" si="32"/>
        <v>51658.129905163485</v>
      </c>
      <c r="F288" s="17">
        <f t="shared" si="33"/>
        <v>70013.81258693288</v>
      </c>
      <c r="G288" s="17">
        <f t="shared" si="39"/>
        <v>121671.94249209636</v>
      </c>
      <c r="H288" s="17">
        <f t="shared" si="34"/>
        <v>16422180.12584375</v>
      </c>
      <c r="I288" s="2">
        <f t="shared" si="35"/>
        <v>248.90013874395484</v>
      </c>
      <c r="J288" s="19"/>
    </row>
    <row r="289" spans="2:10" ht="14.25">
      <c r="B289" s="16">
        <f t="shared" si="36"/>
        <v>280</v>
      </c>
      <c r="C289" s="19">
        <f t="shared" si="37"/>
        <v>53761.94438841194</v>
      </c>
      <c r="D289" s="17">
        <f t="shared" si="38"/>
        <v>16475942.070232162</v>
      </c>
      <c r="E289" s="17">
        <f t="shared" si="32"/>
        <v>52047.51097212346</v>
      </c>
      <c r="F289" s="17">
        <f t="shared" si="33"/>
        <v>70022.75379848668</v>
      </c>
      <c r="G289" s="17">
        <f t="shared" si="39"/>
        <v>122070.26477061014</v>
      </c>
      <c r="H289" s="17">
        <f t="shared" si="34"/>
        <v>16423894.559260039</v>
      </c>
      <c r="I289" s="2">
        <f t="shared" si="35"/>
        <v>249.71497302995576</v>
      </c>
      <c r="J289" s="19"/>
    </row>
    <row r="290" spans="2:10" ht="14.25">
      <c r="B290" s="16">
        <f t="shared" si="36"/>
        <v>281</v>
      </c>
      <c r="C290" s="19">
        <f t="shared" si="37"/>
        <v>53767.55699728988</v>
      </c>
      <c r="D290" s="17">
        <f t="shared" si="38"/>
        <v>16477662.116257329</v>
      </c>
      <c r="E290" s="17">
        <f t="shared" si="32"/>
        <v>52439.8270585196</v>
      </c>
      <c r="F290" s="17">
        <f t="shared" si="33"/>
        <v>70030.06399409364</v>
      </c>
      <c r="G290" s="17">
        <f t="shared" si="39"/>
        <v>122469.89105261324</v>
      </c>
      <c r="H290" s="17">
        <f t="shared" si="34"/>
        <v>16425222.289198808</v>
      </c>
      <c r="I290" s="2">
        <f t="shared" si="35"/>
        <v>250.53247487137466</v>
      </c>
      <c r="J290" s="19"/>
    </row>
    <row r="291" spans="2:10" ht="14.25">
      <c r="B291" s="16">
        <f t="shared" si="36"/>
        <v>282</v>
      </c>
      <c r="C291" s="19">
        <f t="shared" si="37"/>
        <v>53771.90363961272</v>
      </c>
      <c r="D291" s="17">
        <f t="shared" si="38"/>
        <v>16478994.192838421</v>
      </c>
      <c r="E291" s="17">
        <f t="shared" si="32"/>
        <v>52835.100287510504</v>
      </c>
      <c r="F291" s="17">
        <f t="shared" si="33"/>
        <v>70035.72531956328</v>
      </c>
      <c r="G291" s="17">
        <f t="shared" si="39"/>
        <v>122870.82560707378</v>
      </c>
      <c r="H291" s="17">
        <f t="shared" si="34"/>
        <v>16426159.092550911</v>
      </c>
      <c r="I291" s="2">
        <f t="shared" si="35"/>
        <v>251.35265300109384</v>
      </c>
      <c r="J291" s="19"/>
    </row>
    <row r="292" spans="2:10" ht="14.25">
      <c r="B292" s="16">
        <f t="shared" si="36"/>
        <v>283</v>
      </c>
      <c r="C292" s="19">
        <f t="shared" si="37"/>
        <v>53774.97049001232</v>
      </c>
      <c r="D292" s="17">
        <f t="shared" si="38"/>
        <v>16479934.063040923</v>
      </c>
      <c r="E292" s="17">
        <f t="shared" si="32"/>
        <v>53233.35294901137</v>
      </c>
      <c r="F292" s="17">
        <f t="shared" si="33"/>
        <v>70039.71976792392</v>
      </c>
      <c r="G292" s="17">
        <f t="shared" si="39"/>
        <v>123273.07271693529</v>
      </c>
      <c r="H292" s="17">
        <f t="shared" si="34"/>
        <v>16426700.710091911</v>
      </c>
      <c r="I292" s="2">
        <f t="shared" si="35"/>
        <v>252.17551618058476</v>
      </c>
      <c r="J292" s="19"/>
    </row>
    <row r="293" spans="2:10" ht="14.25">
      <c r="B293" s="16">
        <f t="shared" si="36"/>
        <v>284</v>
      </c>
      <c r="C293" s="19">
        <f t="shared" si="37"/>
        <v>53776.74360490218</v>
      </c>
      <c r="D293" s="17">
        <f t="shared" si="38"/>
        <v>16480477.453696813</v>
      </c>
      <c r="E293" s="17">
        <f t="shared" si="32"/>
        <v>53634.607500951155</v>
      </c>
      <c r="F293" s="17">
        <f t="shared" si="33"/>
        <v>70042.02917821145</v>
      </c>
      <c r="G293" s="17">
        <f t="shared" si="39"/>
        <v>123676.6366791626</v>
      </c>
      <c r="H293" s="17">
        <f t="shared" si="34"/>
        <v>16426842.846195862</v>
      </c>
      <c r="I293" s="2">
        <f t="shared" si="35"/>
        <v>253.00107320000168</v>
      </c>
      <c r="J293" s="19"/>
    </row>
    <row r="294" spans="2:10" ht="14.25">
      <c r="B294" s="16">
        <f t="shared" si="36"/>
        <v>285</v>
      </c>
      <c r="C294" s="19">
        <f t="shared" si="37"/>
        <v>53777.2089215219</v>
      </c>
      <c r="D294" s="17">
        <f t="shared" si="38"/>
        <v>16480620.055117384</v>
      </c>
      <c r="E294" s="17">
        <f t="shared" si="32"/>
        <v>54038.886570538874</v>
      </c>
      <c r="F294" s="17">
        <f t="shared" si="33"/>
        <v>70042.63523424887</v>
      </c>
      <c r="G294" s="17">
        <f t="shared" si="39"/>
        <v>124081.52180478774</v>
      </c>
      <c r="H294" s="17">
        <f t="shared" si="34"/>
        <v>16426581.168546844</v>
      </c>
      <c r="I294" s="2">
        <f t="shared" si="35"/>
        <v>253.82933287827555</v>
      </c>
      <c r="J294" s="19"/>
    </row>
    <row r="295" spans="2:10" ht="14.25">
      <c r="B295" s="16">
        <f t="shared" si="36"/>
        <v>286</v>
      </c>
      <c r="C295" s="19">
        <f t="shared" si="37"/>
        <v>53776.35225699097</v>
      </c>
      <c r="D295" s="17">
        <f t="shared" si="38"/>
        <v>16480357.520803835</v>
      </c>
      <c r="E295" s="17">
        <f t="shared" si="32"/>
        <v>54446.21295553958</v>
      </c>
      <c r="F295" s="17">
        <f t="shared" si="33"/>
        <v>70041.51946341629</v>
      </c>
      <c r="G295" s="17">
        <f t="shared" si="39"/>
        <v>124487.73241895587</v>
      </c>
      <c r="H295" s="17">
        <f t="shared" si="34"/>
        <v>16425911.307848295</v>
      </c>
      <c r="I295" s="2">
        <f t="shared" si="35"/>
        <v>254.66030406320817</v>
      </c>
      <c r="J295" s="19"/>
    </row>
    <row r="296" spans="2:10" ht="14.25">
      <c r="B296" s="16">
        <f t="shared" si="36"/>
        <v>287</v>
      </c>
      <c r="C296" s="19">
        <f t="shared" si="37"/>
        <v>53774.15930737555</v>
      </c>
      <c r="D296" s="17">
        <f t="shared" si="38"/>
        <v>16479685.46715567</v>
      </c>
      <c r="E296" s="17">
        <f t="shared" si="32"/>
        <v>54856.609625559955</v>
      </c>
      <c r="F296" s="17">
        <f t="shared" si="33"/>
        <v>70038.6632354116</v>
      </c>
      <c r="G296" s="17">
        <f t="shared" si="39"/>
        <v>124895.27286097156</v>
      </c>
      <c r="H296" s="17">
        <f t="shared" si="34"/>
        <v>16424828.857530111</v>
      </c>
      <c r="I296" s="2">
        <f t="shared" si="35"/>
        <v>255.49399563156678</v>
      </c>
      <c r="J296" s="19"/>
    </row>
    <row r="297" spans="2:10" ht="14.25">
      <c r="B297" s="16">
        <f t="shared" si="36"/>
        <v>288</v>
      </c>
      <c r="C297" s="19">
        <f t="shared" si="37"/>
        <v>53770.61564670503</v>
      </c>
      <c r="D297" s="17">
        <f t="shared" si="38"/>
        <v>16478599.473176816</v>
      </c>
      <c r="E297" s="17">
        <f t="shared" si="32"/>
        <v>55270.09972334365</v>
      </c>
      <c r="F297" s="17">
        <f t="shared" si="33"/>
        <v>70034.04776100146</v>
      </c>
      <c r="G297" s="17">
        <f t="shared" si="39"/>
        <v>125304.14748434511</v>
      </c>
      <c r="H297" s="17">
        <f t="shared" si="34"/>
        <v>16423329.373453474</v>
      </c>
      <c r="I297" s="2">
        <f t="shared" si="35"/>
        <v>256.3304164891788</v>
      </c>
      <c r="J297" s="19"/>
    </row>
    <row r="298" spans="2:10" ht="14.25">
      <c r="B298" s="16">
        <f t="shared" si="36"/>
        <v>289</v>
      </c>
      <c r="C298" s="19">
        <f t="shared" si="37"/>
        <v>53765.70672603138</v>
      </c>
      <c r="D298" s="17">
        <f t="shared" si="38"/>
        <v>16477095.080179505</v>
      </c>
      <c r="E298" s="17">
        <f t="shared" si="32"/>
        <v>55686.70656607626</v>
      </c>
      <c r="F298" s="17">
        <f t="shared" si="33"/>
        <v>70027.6540907629</v>
      </c>
      <c r="G298" s="17">
        <f t="shared" si="39"/>
        <v>125714.36065683916</v>
      </c>
      <c r="H298" s="17">
        <f t="shared" si="34"/>
        <v>16421408.373613428</v>
      </c>
      <c r="I298" s="2">
        <f t="shared" si="35"/>
        <v>257.16957557102705</v>
      </c>
      <c r="J298" s="19"/>
    </row>
    <row r="299" spans="2:10" ht="14.25">
      <c r="B299" s="16">
        <f t="shared" si="36"/>
        <v>290</v>
      </c>
      <c r="C299" s="19">
        <f t="shared" si="37"/>
        <v>53759.41787243262</v>
      </c>
      <c r="D299" s="17">
        <f t="shared" si="38"/>
        <v>16475167.791485861</v>
      </c>
      <c r="E299" s="17">
        <f t="shared" si="32"/>
        <v>56106.45364670025</v>
      </c>
      <c r="F299" s="17">
        <f t="shared" si="33"/>
        <v>70019.4631138149</v>
      </c>
      <c r="G299" s="17">
        <f t="shared" si="39"/>
        <v>126125.91676051515</v>
      </c>
      <c r="H299" s="17">
        <f t="shared" si="34"/>
        <v>16419061.33783916</v>
      </c>
      <c r="I299" s="2">
        <f t="shared" si="35"/>
        <v>258.01148184134513</v>
      </c>
      <c r="J299" s="19"/>
    </row>
    <row r="300" spans="2:10" ht="14.25">
      <c r="B300" s="16">
        <f t="shared" si="36"/>
        <v>291</v>
      </c>
      <c r="C300" s="19">
        <f t="shared" si="37"/>
        <v>53751.73428804614</v>
      </c>
      <c r="D300" s="17">
        <f t="shared" si="38"/>
        <v>16472813.072127206</v>
      </c>
      <c r="E300" s="17">
        <f t="shared" si="32"/>
        <v>56529.36463523973</v>
      </c>
      <c r="F300" s="17">
        <f t="shared" si="33"/>
        <v>70009.45555654062</v>
      </c>
      <c r="G300" s="17">
        <f t="shared" si="39"/>
        <v>126538.82019178035</v>
      </c>
      <c r="H300" s="17">
        <f t="shared" si="34"/>
        <v>16416283.707491966</v>
      </c>
      <c r="I300" s="2">
        <f t="shared" si="35"/>
        <v>258.8561442937132</v>
      </c>
      <c r="J300" s="19"/>
    </row>
    <row r="301" spans="2:10" ht="14.25">
      <c r="B301" s="16">
        <f t="shared" si="36"/>
        <v>292</v>
      </c>
      <c r="C301" s="19">
        <f t="shared" si="37"/>
        <v>53742.64104908146</v>
      </c>
      <c r="D301" s="17">
        <f t="shared" si="38"/>
        <v>16470026.348541047</v>
      </c>
      <c r="E301" s="17">
        <f t="shared" si="32"/>
        <v>56955.46338013525</v>
      </c>
      <c r="F301" s="17">
        <f t="shared" si="33"/>
        <v>69997.61198129944</v>
      </c>
      <c r="G301" s="17">
        <f t="shared" si="39"/>
        <v>126953.07536143469</v>
      </c>
      <c r="H301" s="17">
        <f t="shared" si="34"/>
        <v>16413070.885160912</v>
      </c>
      <c r="I301" s="2">
        <f t="shared" si="35"/>
        <v>259.7035719511542</v>
      </c>
      <c r="J301" s="19"/>
    </row>
    <row r="302" spans="2:10" ht="14.25">
      <c r="B302" s="16">
        <f t="shared" si="36"/>
        <v>293</v>
      </c>
      <c r="C302" s="19">
        <f t="shared" si="37"/>
        <v>53732.123104803264</v>
      </c>
      <c r="D302" s="17">
        <f t="shared" si="38"/>
        <v>16466803.008265715</v>
      </c>
      <c r="E302" s="17">
        <f t="shared" si="32"/>
        <v>57384.77390958868</v>
      </c>
      <c r="F302" s="17">
        <f t="shared" si="33"/>
        <v>69983.91278512929</v>
      </c>
      <c r="G302" s="17">
        <f t="shared" si="39"/>
        <v>127368.68669471797</v>
      </c>
      <c r="H302" s="17">
        <f t="shared" si="34"/>
        <v>16409418.234356126</v>
      </c>
      <c r="I302" s="2">
        <f t="shared" si="35"/>
        <v>260.55377386622985</v>
      </c>
      <c r="J302" s="19"/>
    </row>
    <row r="303" spans="2:10" ht="14.25">
      <c r="B303" s="16">
        <f t="shared" si="36"/>
        <v>294</v>
      </c>
      <c r="C303" s="19">
        <f t="shared" si="37"/>
        <v>53720.16527655162</v>
      </c>
      <c r="D303" s="17">
        <f t="shared" si="38"/>
        <v>16463138.399632677</v>
      </c>
      <c r="E303" s="17">
        <f t="shared" si="32"/>
        <v>57817.320432918015</v>
      </c>
      <c r="F303" s="17">
        <f t="shared" si="33"/>
        <v>69968.33819843888</v>
      </c>
      <c r="G303" s="17">
        <f t="shared" si="39"/>
        <v>127785.6586313569</v>
      </c>
      <c r="H303" s="17">
        <f t="shared" si="34"/>
        <v>16405321.07919976</v>
      </c>
      <c r="I303" s="2">
        <f t="shared" si="35"/>
        <v>261.4067591211378</v>
      </c>
      <c r="J303" s="19"/>
    </row>
    <row r="304" spans="2:10" ht="14.25">
      <c r="B304" s="16">
        <f t="shared" si="36"/>
        <v>295</v>
      </c>
      <c r="C304" s="19">
        <f t="shared" si="37"/>
        <v>53706.75225672312</v>
      </c>
      <c r="D304" s="17">
        <f t="shared" si="38"/>
        <v>16459027.831456482</v>
      </c>
      <c r="E304" s="17">
        <f t="shared" si="32"/>
        <v>58253.127341922765</v>
      </c>
      <c r="F304" s="17">
        <f t="shared" si="33"/>
        <v>69950.86828369006</v>
      </c>
      <c r="G304" s="17">
        <f t="shared" si="39"/>
        <v>128203.99562561282</v>
      </c>
      <c r="H304" s="17">
        <f t="shared" si="34"/>
        <v>16400774.70411456</v>
      </c>
      <c r="I304" s="2">
        <f t="shared" si="35"/>
        <v>262.26253682780833</v>
      </c>
      <c r="J304" s="19"/>
    </row>
    <row r="305" spans="2:10" ht="14.25">
      <c r="B305" s="16">
        <f t="shared" si="36"/>
        <v>296</v>
      </c>
      <c r="C305" s="19">
        <f t="shared" si="37"/>
        <v>53691.86860774085</v>
      </c>
      <c r="D305" s="17">
        <f t="shared" si="38"/>
        <v>16454466.5727223</v>
      </c>
      <c r="E305" s="17">
        <f t="shared" si="32"/>
        <v>58692.219212259486</v>
      </c>
      <c r="F305" s="17">
        <f t="shared" si="33"/>
        <v>69931.48293406978</v>
      </c>
      <c r="G305" s="17">
        <f t="shared" si="39"/>
        <v>128623.70214632926</v>
      </c>
      <c r="H305" s="17">
        <f t="shared" si="34"/>
        <v>16395774.35351004</v>
      </c>
      <c r="I305" s="2">
        <f t="shared" si="35"/>
        <v>263.1211161280019</v>
      </c>
      <c r="J305" s="19"/>
    </row>
    <row r="306" spans="2:10" ht="14.25">
      <c r="B306" s="16">
        <f t="shared" si="36"/>
        <v>297</v>
      </c>
      <c r="C306" s="19">
        <f t="shared" si="37"/>
        <v>53675.49876104109</v>
      </c>
      <c r="D306" s="17">
        <f t="shared" si="38"/>
        <v>16449449.852271082</v>
      </c>
      <c r="E306" s="17">
        <f t="shared" si="32"/>
        <v>59134.62080482728</v>
      </c>
      <c r="F306" s="17">
        <f t="shared" si="33"/>
        <v>69910.1618721521</v>
      </c>
      <c r="G306" s="17">
        <f t="shared" si="39"/>
        <v>129044.78267697938</v>
      </c>
      <c r="H306" s="17">
        <f t="shared" si="34"/>
        <v>16390315.231466254</v>
      </c>
      <c r="I306" s="2">
        <f t="shared" si="35"/>
        <v>263.9825061934067</v>
      </c>
      <c r="J306" s="19"/>
    </row>
    <row r="307" spans="2:10" ht="14.25">
      <c r="B307" s="16">
        <f t="shared" si="36"/>
        <v>298</v>
      </c>
      <c r="C307" s="19">
        <f t="shared" si="37"/>
        <v>53657.627016032115</v>
      </c>
      <c r="D307" s="17">
        <f t="shared" si="38"/>
        <v>16443972.858482286</v>
      </c>
      <c r="E307" s="17">
        <f t="shared" si="32"/>
        <v>59580.35706716454</v>
      </c>
      <c r="F307" s="17">
        <f t="shared" si="33"/>
        <v>69886.8846485497</v>
      </c>
      <c r="G307" s="17">
        <f t="shared" si="39"/>
        <v>129467.24171571425</v>
      </c>
      <c r="H307" s="17">
        <f t="shared" si="34"/>
        <v>16384392.501415122</v>
      </c>
      <c r="I307" s="2">
        <f t="shared" si="35"/>
        <v>264.84671622573666</v>
      </c>
      <c r="J307" s="19"/>
    </row>
    <row r="308" spans="2:10" ht="14.25">
      <c r="B308" s="16">
        <f t="shared" si="36"/>
        <v>299</v>
      </c>
      <c r="C308" s="19">
        <f t="shared" si="37"/>
        <v>53638.23753904365</v>
      </c>
      <c r="D308" s="17">
        <f t="shared" si="38"/>
        <v>16438030.738954166</v>
      </c>
      <c r="E308" s="17">
        <f t="shared" si="32"/>
        <v>60029.45313485534</v>
      </c>
      <c r="F308" s="17">
        <f t="shared" si="33"/>
        <v>69861.6306405552</v>
      </c>
      <c r="G308" s="17">
        <f t="shared" si="39"/>
        <v>129891.08377541055</v>
      </c>
      <c r="H308" s="17">
        <f t="shared" si="34"/>
        <v>16378001.28581931</v>
      </c>
      <c r="I308" s="2">
        <f t="shared" si="35"/>
        <v>265.7137554568296</v>
      </c>
      <c r="J308" s="19"/>
    </row>
    <row r="309" spans="2:10" ht="14.25">
      <c r="B309" s="16">
        <f t="shared" si="36"/>
        <v>300</v>
      </c>
      <c r="C309" s="19">
        <f t="shared" si="37"/>
        <v>53617.31436229125</v>
      </c>
      <c r="D309" s="17">
        <f t="shared" si="38"/>
        <v>16431618.600181602</v>
      </c>
      <c r="E309" s="17">
        <f t="shared" si="32"/>
        <v>60481.93433294725</v>
      </c>
      <c r="F309" s="17">
        <f t="shared" si="33"/>
        <v>69834.37905077181</v>
      </c>
      <c r="G309" s="17">
        <f t="shared" si="39"/>
        <v>130316.31338371905</v>
      </c>
      <c r="H309" s="17">
        <f t="shared" si="34"/>
        <v>16371136.665848654</v>
      </c>
      <c r="I309" s="2">
        <f t="shared" si="35"/>
        <v>266.58363314874606</v>
      </c>
      <c r="J309" s="19"/>
    </row>
    <row r="310" spans="2:10" ht="14.25">
      <c r="B310" s="16">
        <f t="shared" si="36"/>
        <v>301</v>
      </c>
      <c r="C310" s="19">
        <f t="shared" si="37"/>
        <v>53594.84138280526</v>
      </c>
      <c r="D310" s="17">
        <f t="shared" si="38"/>
        <v>16424731.507231459</v>
      </c>
      <c r="E310" s="17">
        <f t="shared" si="32"/>
        <v>60937.82617737916</v>
      </c>
      <c r="F310" s="17">
        <f t="shared" si="33"/>
        <v>69805.1089057337</v>
      </c>
      <c r="G310" s="17">
        <f t="shared" si="39"/>
        <v>130742.93508311285</v>
      </c>
      <c r="H310" s="17">
        <f t="shared" si="34"/>
        <v>16363793.68105408</v>
      </c>
      <c r="I310" s="2">
        <f t="shared" si="35"/>
        <v>267.45635859386823</v>
      </c>
      <c r="J310" s="19"/>
    </row>
    <row r="311" spans="2:10" ht="14.25">
      <c r="B311" s="16">
        <f t="shared" si="36"/>
        <v>302</v>
      </c>
      <c r="C311" s="19">
        <f t="shared" si="37"/>
        <v>53570.80236136168</v>
      </c>
      <c r="D311" s="17">
        <f t="shared" si="38"/>
        <v>16417364.483415442</v>
      </c>
      <c r="E311" s="17">
        <f t="shared" si="32"/>
        <v>61397.154376420265</v>
      </c>
      <c r="F311" s="17">
        <f t="shared" si="33"/>
        <v>69773.79905451562</v>
      </c>
      <c r="G311" s="17">
        <f t="shared" si="39"/>
        <v>131170.9534309359</v>
      </c>
      <c r="H311" s="17">
        <f t="shared" si="34"/>
        <v>16355967.32903902</v>
      </c>
      <c r="I311" s="2">
        <f t="shared" si="35"/>
        <v>268.33194111499904</v>
      </c>
      <c r="J311" s="19"/>
    </row>
    <row r="312" spans="2:10" ht="14.25">
      <c r="B312" s="16">
        <f t="shared" si="36"/>
        <v>303</v>
      </c>
      <c r="C312" s="19">
        <f t="shared" si="37"/>
        <v>53545.180921420455</v>
      </c>
      <c r="D312" s="17">
        <f t="shared" si="38"/>
        <v>16409512.50996044</v>
      </c>
      <c r="E312" s="17">
        <f t="shared" si="32"/>
        <v>61859.944832119814</v>
      </c>
      <c r="F312" s="17">
        <f t="shared" si="33"/>
        <v>69740.42816733186</v>
      </c>
      <c r="G312" s="17">
        <f t="shared" si="39"/>
        <v>131600.37299945168</v>
      </c>
      <c r="H312" s="17">
        <f t="shared" si="34"/>
        <v>16347652.56512832</v>
      </c>
      <c r="I312" s="2">
        <f t="shared" si="35"/>
        <v>269.21039006546187</v>
      </c>
      <c r="J312" s="19"/>
    </row>
    <row r="313" spans="2:10" ht="14.25">
      <c r="B313" s="16">
        <f t="shared" si="36"/>
        <v>304</v>
      </c>
      <c r="C313" s="19">
        <f t="shared" si="37"/>
        <v>53517.960548024625</v>
      </c>
      <c r="D313" s="17">
        <f t="shared" si="38"/>
        <v>16401170.525676345</v>
      </c>
      <c r="E313" s="17">
        <f t="shared" si="32"/>
        <v>62326.22364176772</v>
      </c>
      <c r="F313" s="17">
        <f t="shared" si="33"/>
        <v>69704.97473412447</v>
      </c>
      <c r="G313" s="17">
        <f t="shared" si="39"/>
        <v>132031.19837589219</v>
      </c>
      <c r="H313" s="17">
        <f t="shared" si="34"/>
        <v>16338844.302034577</v>
      </c>
      <c r="I313" s="2">
        <f t="shared" si="35"/>
        <v>270.09171482920044</v>
      </c>
      <c r="J313" s="19"/>
    </row>
    <row r="314" spans="2:10" ht="14.25">
      <c r="B314" s="16">
        <f t="shared" si="36"/>
        <v>305</v>
      </c>
      <c r="C314" s="19">
        <f t="shared" si="37"/>
        <v>53489.12458672561</v>
      </c>
      <c r="D314" s="17">
        <f t="shared" si="38"/>
        <v>16392333.426621303</v>
      </c>
      <c r="E314" s="17">
        <f t="shared" si="32"/>
        <v>62796.01709936622</v>
      </c>
      <c r="F314" s="17">
        <f t="shared" si="33"/>
        <v>69667.41706314053</v>
      </c>
      <c r="G314" s="17">
        <f t="shared" si="39"/>
        <v>132463.43416250675</v>
      </c>
      <c r="H314" s="17">
        <f t="shared" si="34"/>
        <v>16329537.409521937</v>
      </c>
      <c r="I314" s="2">
        <f t="shared" si="35"/>
        <v>270.97592482087913</v>
      </c>
      <c r="J314" s="19"/>
    </row>
    <row r="315" spans="2:10" ht="14.25">
      <c r="B315" s="16">
        <f t="shared" si="36"/>
        <v>306</v>
      </c>
      <c r="C315" s="19">
        <f t="shared" si="37"/>
        <v>53458.65624245629</v>
      </c>
      <c r="D315" s="17">
        <f t="shared" si="38"/>
        <v>16382996.065764394</v>
      </c>
      <c r="E315" s="17">
        <f t="shared" si="32"/>
        <v>63269.35169711255</v>
      </c>
      <c r="F315" s="17">
        <f t="shared" si="33"/>
        <v>69627.73327949867</v>
      </c>
      <c r="G315" s="17">
        <f t="shared" si="39"/>
        <v>132897.08497661122</v>
      </c>
      <c r="H315" s="17">
        <f t="shared" si="34"/>
        <v>16319726.71406728</v>
      </c>
      <c r="I315" s="2">
        <f t="shared" si="35"/>
        <v>271.86302948598336</v>
      </c>
      <c r="J315" s="19"/>
    </row>
    <row r="316" spans="2:10" ht="14.25">
      <c r="B316" s="16">
        <f t="shared" si="36"/>
        <v>307</v>
      </c>
      <c r="C316" s="19">
        <f t="shared" si="37"/>
        <v>53426.53857845813</v>
      </c>
      <c r="D316" s="17">
        <f t="shared" si="38"/>
        <v>16373153.252645738</v>
      </c>
      <c r="E316" s="17">
        <f t="shared" si="32"/>
        <v>63746.254126893095</v>
      </c>
      <c r="F316" s="17">
        <f t="shared" si="33"/>
        <v>69585.90132374439</v>
      </c>
      <c r="G316" s="17">
        <f t="shared" si="39"/>
        <v>133332.15545063748</v>
      </c>
      <c r="H316" s="17">
        <f t="shared" si="34"/>
        <v>16309406.998518845</v>
      </c>
      <c r="I316" s="2">
        <f t="shared" si="35"/>
        <v>272.75303830092076</v>
      </c>
      <c r="J316" s="19"/>
    </row>
    <row r="317" spans="2:10" ht="14.25">
      <c r="B317" s="16">
        <f t="shared" si="36"/>
        <v>308</v>
      </c>
      <c r="C317" s="19">
        <f t="shared" si="37"/>
        <v>53392.75451512262</v>
      </c>
      <c r="D317" s="17">
        <f t="shared" si="38"/>
        <v>16362799.753033968</v>
      </c>
      <c r="E317" s="17">
        <f t="shared" si="32"/>
        <v>64226.751281788136</v>
      </c>
      <c r="F317" s="17">
        <f t="shared" si="33"/>
        <v>69541.89895039436</v>
      </c>
      <c r="G317" s="17">
        <f t="shared" si="39"/>
        <v>133768.6502321825</v>
      </c>
      <c r="H317" s="17">
        <f t="shared" si="34"/>
        <v>16298573.00175218</v>
      </c>
      <c r="I317" s="2">
        <f t="shared" si="35"/>
        <v>273.6459607731221</v>
      </c>
      <c r="J317" s="19"/>
    </row>
    <row r="318" spans="2:10" ht="14.25">
      <c r="B318" s="16">
        <f t="shared" si="36"/>
        <v>309</v>
      </c>
      <c r="C318" s="19">
        <f t="shared" si="37"/>
        <v>53357.28682890907</v>
      </c>
      <c r="D318" s="17">
        <f t="shared" si="38"/>
        <v>16351930.288581088</v>
      </c>
      <c r="E318" s="17">
        <f t="shared" si="32"/>
        <v>64710.87025758905</v>
      </c>
      <c r="F318" s="17">
        <f t="shared" si="33"/>
        <v>69495.70372646961</v>
      </c>
      <c r="G318" s="17">
        <f t="shared" si="39"/>
        <v>134206.57398405866</v>
      </c>
      <c r="H318" s="17">
        <f t="shared" si="34"/>
        <v>16287219.418323498</v>
      </c>
      <c r="I318" s="2">
        <f t="shared" si="35"/>
        <v>274.54180644114314</v>
      </c>
      <c r="J318" s="19"/>
    </row>
    <row r="319" spans="2:10" ht="14.25">
      <c r="B319" s="16">
        <f t="shared" si="36"/>
        <v>310</v>
      </c>
      <c r="C319" s="19">
        <f t="shared" si="37"/>
        <v>53320.11815116927</v>
      </c>
      <c r="D319" s="17">
        <f t="shared" si="38"/>
        <v>16340539.536474667</v>
      </c>
      <c r="E319" s="17">
        <f t="shared" si="32"/>
        <v>65198.638354325565</v>
      </c>
      <c r="F319" s="17">
        <f t="shared" si="33"/>
        <v>69447.29303001733</v>
      </c>
      <c r="G319" s="17">
        <f t="shared" si="39"/>
        <v>134645.9313843429</v>
      </c>
      <c r="H319" s="17">
        <f t="shared" si="34"/>
        <v>16275340.898120342</v>
      </c>
      <c r="I319" s="2">
        <f t="shared" si="35"/>
        <v>275.4405848747663</v>
      </c>
      <c r="J319" s="19"/>
    </row>
    <row r="320" spans="2:10" ht="14.25">
      <c r="B320" s="16">
        <f t="shared" si="36"/>
        <v>311</v>
      </c>
      <c r="C320" s="19">
        <f t="shared" si="37"/>
        <v>53281.23096702434</v>
      </c>
      <c r="D320" s="17">
        <f t="shared" si="38"/>
        <v>16328622.129087366</v>
      </c>
      <c r="E320" s="17">
        <f t="shared" si="32"/>
        <v>65690.08307780577</v>
      </c>
      <c r="F320" s="17">
        <f t="shared" si="33"/>
        <v>69396.64404862131</v>
      </c>
      <c r="G320" s="17">
        <f t="shared" si="39"/>
        <v>135086.72712642708</v>
      </c>
      <c r="H320" s="17">
        <f t="shared" si="34"/>
        <v>16262932.046009561</v>
      </c>
      <c r="I320" s="2">
        <f t="shared" si="35"/>
        <v>276.3423056751029</v>
      </c>
      <c r="J320" s="19"/>
    </row>
    <row r="321" spans="2:10" ht="14.25">
      <c r="B321" s="16">
        <f t="shared" si="36"/>
        <v>312</v>
      </c>
      <c r="C321" s="19">
        <f t="shared" si="37"/>
        <v>53240.607614217326</v>
      </c>
      <c r="D321" s="17">
        <f t="shared" si="38"/>
        <v>16316172.653623778</v>
      </c>
      <c r="E321" s="17">
        <f t="shared" si="32"/>
        <v>66185.23214116682</v>
      </c>
      <c r="F321" s="17">
        <f t="shared" si="33"/>
        <v>69343.73377790106</v>
      </c>
      <c r="G321" s="17">
        <f t="shared" si="39"/>
        <v>135528.96591906788</v>
      </c>
      <c r="H321" s="17">
        <f t="shared" si="34"/>
        <v>16249987.421482611</v>
      </c>
      <c r="I321" s="2">
        <f t="shared" si="35"/>
        <v>277.24697847469605</v>
      </c>
      <c r="J321" s="19"/>
    </row>
    <row r="322" spans="2:10" ht="14.25">
      <c r="B322" s="16">
        <f t="shared" si="36"/>
        <v>313</v>
      </c>
      <c r="C322" s="19">
        <f t="shared" si="37"/>
        <v>53198.23028193787</v>
      </c>
      <c r="D322" s="17">
        <f t="shared" si="38"/>
        <v>16303185.65176455</v>
      </c>
      <c r="E322" s="17">
        <f t="shared" si="32"/>
        <v>66684.11346643811</v>
      </c>
      <c r="F322" s="17">
        <f t="shared" si="33"/>
        <v>69288.53901999933</v>
      </c>
      <c r="G322" s="17">
        <f t="shared" si="39"/>
        <v>135972.65248643744</v>
      </c>
      <c r="H322" s="17">
        <f t="shared" si="34"/>
        <v>16236501.538298111</v>
      </c>
      <c r="I322" s="2">
        <f t="shared" si="35"/>
        <v>278.1546129376231</v>
      </c>
      <c r="J322" s="19"/>
    </row>
    <row r="323" spans="2:10" ht="14.25">
      <c r="B323" s="16">
        <f t="shared" si="36"/>
        <v>314</v>
      </c>
      <c r="C323" s="19">
        <f t="shared" si="37"/>
        <v>53154.08100966178</v>
      </c>
      <c r="D323" s="17">
        <f t="shared" si="38"/>
        <v>16289655.619307773</v>
      </c>
      <c r="E323" s="17">
        <f t="shared" si="32"/>
        <v>67186.75518611535</v>
      </c>
      <c r="F323" s="17">
        <f t="shared" si="33"/>
        <v>69231.03638205804</v>
      </c>
      <c r="G323" s="17">
        <f t="shared" si="39"/>
        <v>136417.7915681734</v>
      </c>
      <c r="H323" s="17">
        <f t="shared" si="34"/>
        <v>16222468.864121659</v>
      </c>
      <c r="I323" s="2">
        <f t="shared" si="35"/>
        <v>279.06521875959913</v>
      </c>
      <c r="J323" s="19"/>
    </row>
    <row r="324" spans="2:10" ht="14.25">
      <c r="B324" s="16">
        <f t="shared" si="36"/>
        <v>315</v>
      </c>
      <c r="C324" s="19">
        <f t="shared" si="37"/>
        <v>53108.14168595895</v>
      </c>
      <c r="D324" s="17">
        <f t="shared" si="38"/>
        <v>16275577.005807618</v>
      </c>
      <c r="E324" s="17">
        <f t="shared" si="32"/>
        <v>67693.18564474753</v>
      </c>
      <c r="F324" s="17">
        <f t="shared" si="33"/>
        <v>69171.20227468236</v>
      </c>
      <c r="G324" s="17">
        <f t="shared" si="39"/>
        <v>136864.3879194299</v>
      </c>
      <c r="H324" s="17">
        <f t="shared" si="34"/>
        <v>16207883.82016287</v>
      </c>
      <c r="I324" s="2">
        <f t="shared" si="35"/>
        <v>279.9788056680805</v>
      </c>
      <c r="J324" s="19"/>
    </row>
    <row r="325" spans="2:10" ht="14.25">
      <c r="B325" s="16">
        <f t="shared" si="36"/>
        <v>316</v>
      </c>
      <c r="C325" s="19">
        <f t="shared" si="37"/>
        <v>53060.39404732548</v>
      </c>
      <c r="D325" s="17">
        <f t="shared" si="38"/>
        <v>16260944.214210195</v>
      </c>
      <c r="E325" s="17">
        <f t="shared" si="32"/>
        <v>68203.43340053468</v>
      </c>
      <c r="F325" s="17">
        <f t="shared" si="33"/>
        <v>69109.01291039333</v>
      </c>
      <c r="G325" s="17">
        <f t="shared" si="39"/>
        <v>137312.446310928</v>
      </c>
      <c r="H325" s="17">
        <f t="shared" si="34"/>
        <v>16192740.780809661</v>
      </c>
      <c r="I325" s="2">
        <f t="shared" si="35"/>
        <v>280.89538342236864</v>
      </c>
      <c r="J325" s="19"/>
    </row>
    <row r="326" spans="2:10" ht="14.25">
      <c r="B326" s="16">
        <f t="shared" si="36"/>
        <v>317</v>
      </c>
      <c r="C326" s="19">
        <f t="shared" si="37"/>
        <v>53010.819676972926</v>
      </c>
      <c r="D326" s="17">
        <f t="shared" si="38"/>
        <v>16245751.600486634</v>
      </c>
      <c r="E326" s="17">
        <f t="shared" si="32"/>
        <v>68717.527226939</v>
      </c>
      <c r="F326" s="17">
        <f t="shared" si="33"/>
        <v>69044.4443020682</v>
      </c>
      <c r="G326" s="17">
        <f t="shared" si="39"/>
        <v>137761.9715290072</v>
      </c>
      <c r="H326" s="17">
        <f t="shared" si="34"/>
        <v>16177034.073259695</v>
      </c>
      <c r="I326" s="2">
        <f t="shared" si="35"/>
        <v>281.8149618137145</v>
      </c>
      <c r="J326" s="19"/>
    </row>
    <row r="327" spans="2:10" ht="14.25">
      <c r="B327" s="16">
        <f t="shared" si="36"/>
        <v>318</v>
      </c>
      <c r="C327" s="19">
        <f t="shared" si="37"/>
        <v>52959.40000361949</v>
      </c>
      <c r="D327" s="17">
        <f t="shared" si="38"/>
        <v>16229993.473263314</v>
      </c>
      <c r="E327" s="17">
        <f t="shared" si="32"/>
        <v>69235.49611430679</v>
      </c>
      <c r="F327" s="17">
        <f t="shared" si="33"/>
        <v>68977.47226136908</v>
      </c>
      <c r="G327" s="17">
        <f t="shared" si="39"/>
        <v>138212.96837567587</v>
      </c>
      <c r="H327" s="17">
        <f t="shared" si="34"/>
        <v>16160757.977149008</v>
      </c>
      <c r="I327" s="2">
        <f t="shared" si="35"/>
        <v>282.73755066542293</v>
      </c>
      <c r="J327" s="19"/>
    </row>
    <row r="328" spans="2:10" ht="14.25">
      <c r="B328" s="16">
        <f t="shared" si="36"/>
        <v>319</v>
      </c>
      <c r="C328" s="19">
        <f t="shared" si="37"/>
        <v>52906.116300283</v>
      </c>
      <c r="D328" s="17">
        <f t="shared" si="38"/>
        <v>16213664.09344929</v>
      </c>
      <c r="E328" s="17">
        <f t="shared" si="32"/>
        <v>69757.36927150366</v>
      </c>
      <c r="F328" s="17">
        <f t="shared" si="33"/>
        <v>68908.07239715949</v>
      </c>
      <c r="G328" s="17">
        <f t="shared" si="39"/>
        <v>138665.44166866314</v>
      </c>
      <c r="H328" s="17">
        <f t="shared" si="34"/>
        <v>16143906.724177787</v>
      </c>
      <c r="I328" s="2">
        <f t="shared" si="35"/>
        <v>283.66315983295783</v>
      </c>
      <c r="J328" s="19"/>
    </row>
    <row r="329" spans="2:10" ht="14.25">
      <c r="B329" s="16">
        <f t="shared" si="36"/>
        <v>320</v>
      </c>
      <c r="C329" s="19">
        <f t="shared" si="37"/>
        <v>52850.94968304783</v>
      </c>
      <c r="D329" s="17">
        <f t="shared" si="38"/>
        <v>16196757.673860835</v>
      </c>
      <c r="E329" s="17">
        <f t="shared" si="32"/>
        <v>70283.17612756147</v>
      </c>
      <c r="F329" s="17">
        <f t="shared" si="33"/>
        <v>68836.22011390854</v>
      </c>
      <c r="G329" s="17">
        <f t="shared" si="39"/>
        <v>139119.39624147</v>
      </c>
      <c r="H329" s="17">
        <f t="shared" si="34"/>
        <v>16126474.497733273</v>
      </c>
      <c r="I329" s="2">
        <f t="shared" si="35"/>
        <v>284.5917992040472</v>
      </c>
      <c r="J329" s="19"/>
    </row>
    <row r="330" spans="2:10" ht="14.25">
      <c r="B330" s="16">
        <f t="shared" si="36"/>
        <v>321</v>
      </c>
      <c r="C330" s="19">
        <f t="shared" si="37"/>
        <v>52793.881109846756</v>
      </c>
      <c r="D330" s="17">
        <f t="shared" si="38"/>
        <v>16179268.37884312</v>
      </c>
      <c r="E330" s="17">
        <f aca="true" t="shared" si="40" ref="E330:E393">IF(B330="","",G330-F330)</f>
        <v>70812.94633333797</v>
      </c>
      <c r="F330" s="17">
        <f aca="true" t="shared" si="41" ref="F330:F393">IF(B330="","",D330*Vextir/12)</f>
        <v>68761.89061008325</v>
      </c>
      <c r="G330" s="17">
        <f t="shared" si="39"/>
        <v>139574.83694342122</v>
      </c>
      <c r="H330" s="17">
        <f aca="true" t="shared" si="42" ref="H330:H393">IF(B330="","",D330-E330)</f>
        <v>16108455.432509782</v>
      </c>
      <c r="I330" s="2">
        <f aca="true" t="shared" si="43" ref="I330:I393">IF((OR(B330="",I329="")),"",I329*(1+Mán.verðbólga))</f>
        <v>285.52347869878906</v>
      </c>
      <c r="J330" s="19"/>
    </row>
    <row r="331" spans="2:10" ht="14.25">
      <c r="B331" s="16">
        <f aca="true" t="shared" si="44" ref="B331:B394">IF(OR(B330="",B330=Fj.afborgana),"",B330+1)</f>
        <v>322</v>
      </c>
      <c r="C331" s="19">
        <f aca="true" t="shared" si="45" ref="C331:C394">IF(B331="","",IF(Verðbólga=0,0,+H330*I331/I330-H330))</f>
        <v>52734.89137918502</v>
      </c>
      <c r="D331" s="17">
        <f aca="true" t="shared" si="46" ref="D331:D394">IF(B331="","",IF(OR(Verðbólga="",Verðbólga=0),H330,H330*I331/I330))</f>
        <v>16161190.323888967</v>
      </c>
      <c r="E331" s="17">
        <f t="shared" si="40"/>
        <v>71346.70976318874</v>
      </c>
      <c r="F331" s="17">
        <f t="shared" si="41"/>
        <v>68685.0588765281</v>
      </c>
      <c r="G331" s="17">
        <f aca="true" t="shared" si="47" ref="G331:G394">IF(B331="","",PMT(Vextir/12,Fj.afborgana-B330,-D331))</f>
        <v>140031.76863971684</v>
      </c>
      <c r="H331" s="17">
        <f t="shared" si="42"/>
        <v>16089843.614125779</v>
      </c>
      <c r="I331" s="2">
        <f t="shared" si="43"/>
        <v>286.4582082697571</v>
      </c>
      <c r="J331" s="19"/>
    </row>
    <row r="332" spans="2:10" ht="14.25">
      <c r="B332" s="16">
        <f t="shared" si="44"/>
        <v>323</v>
      </c>
      <c r="C332" s="19">
        <f t="shared" si="45"/>
        <v>52673.96112892404</v>
      </c>
      <c r="D332" s="17">
        <f t="shared" si="46"/>
        <v>16142517.575254703</v>
      </c>
      <c r="E332" s="17">
        <f t="shared" si="40"/>
        <v>71884.4965166519</v>
      </c>
      <c r="F332" s="17">
        <f t="shared" si="41"/>
        <v>68605.69969483248</v>
      </c>
      <c r="G332" s="17">
        <f t="shared" si="47"/>
        <v>140490.19621148438</v>
      </c>
      <c r="H332" s="17">
        <f t="shared" si="42"/>
        <v>16070633.07873805</v>
      </c>
      <c r="I332" s="2">
        <f t="shared" si="43"/>
        <v>287.39599790210724</v>
      </c>
      <c r="J332" s="19"/>
    </row>
    <row r="333" spans="2:10" ht="14.25">
      <c r="B333" s="16">
        <f t="shared" si="44"/>
        <v>324</v>
      </c>
      <c r="C333" s="19">
        <f t="shared" si="45"/>
        <v>52611.070834986866</v>
      </c>
      <c r="D333" s="17">
        <f t="shared" si="46"/>
        <v>16123244.149573037</v>
      </c>
      <c r="E333" s="17">
        <f t="shared" si="40"/>
        <v>72426.33692014542</v>
      </c>
      <c r="F333" s="17">
        <f t="shared" si="41"/>
        <v>68523.7876356854</v>
      </c>
      <c r="G333" s="17">
        <f t="shared" si="47"/>
        <v>140950.12455583081</v>
      </c>
      <c r="H333" s="17">
        <f t="shared" si="42"/>
        <v>16050817.812652892</v>
      </c>
      <c r="I333" s="2">
        <f t="shared" si="43"/>
        <v>288.3368576136841</v>
      </c>
      <c r="J333" s="19"/>
    </row>
    <row r="334" spans="2:10" ht="14.25">
      <c r="B334" s="16">
        <f t="shared" si="44"/>
        <v>325</v>
      </c>
      <c r="C334" s="19">
        <f t="shared" si="45"/>
        <v>52546.200810108334</v>
      </c>
      <c r="D334" s="17">
        <f t="shared" si="46"/>
        <v>16103364.013463</v>
      </c>
      <c r="E334" s="17">
        <f t="shared" si="40"/>
        <v>72972.26152867742</v>
      </c>
      <c r="F334" s="17">
        <f t="shared" si="41"/>
        <v>68439.29705721774</v>
      </c>
      <c r="G334" s="17">
        <f t="shared" si="47"/>
        <v>141411.55858589517</v>
      </c>
      <c r="H334" s="17">
        <f t="shared" si="42"/>
        <v>16030391.751934322</v>
      </c>
      <c r="I334" s="2">
        <f t="shared" si="43"/>
        <v>289.28079745512827</v>
      </c>
      <c r="J334" s="19"/>
    </row>
    <row r="335" spans="2:10" ht="14.25">
      <c r="B335" s="16">
        <f t="shared" si="44"/>
        <v>326</v>
      </c>
      <c r="C335" s="19">
        <f t="shared" si="45"/>
        <v>52479.33120254241</v>
      </c>
      <c r="D335" s="17">
        <f t="shared" si="46"/>
        <v>16082871.083136864</v>
      </c>
      <c r="E335" s="17">
        <f t="shared" si="40"/>
        <v>73522.30112756892</v>
      </c>
      <c r="F335" s="17">
        <f t="shared" si="41"/>
        <v>68352.20210333167</v>
      </c>
      <c r="G335" s="17">
        <f t="shared" si="47"/>
        <v>141874.5032309006</v>
      </c>
      <c r="H335" s="17">
        <f t="shared" si="42"/>
        <v>16009348.782009294</v>
      </c>
      <c r="I335" s="2">
        <f t="shared" si="43"/>
        <v>290.22782750998334</v>
      </c>
      <c r="J335" s="19"/>
    </row>
    <row r="336" spans="2:10" ht="14.25">
      <c r="B336" s="16">
        <f t="shared" si="44"/>
        <v>327</v>
      </c>
      <c r="C336" s="19">
        <f t="shared" si="45"/>
        <v>52410.44199476391</v>
      </c>
      <c r="D336" s="17">
        <f t="shared" si="46"/>
        <v>16061759.224004058</v>
      </c>
      <c r="E336" s="17">
        <f t="shared" si="40"/>
        <v>74076.48673419005</v>
      </c>
      <c r="F336" s="17">
        <f t="shared" si="41"/>
        <v>68262.47670201724</v>
      </c>
      <c r="G336" s="17">
        <f t="shared" si="47"/>
        <v>142338.9634362073</v>
      </c>
      <c r="H336" s="17">
        <f t="shared" si="42"/>
        <v>15987682.737269867</v>
      </c>
      <c r="I336" s="2">
        <f t="shared" si="43"/>
        <v>291.17795789480397</v>
      </c>
      <c r="J336" s="19"/>
    </row>
    <row r="337" spans="2:10" ht="14.25">
      <c r="B337" s="16">
        <f t="shared" si="44"/>
        <v>328</v>
      </c>
      <c r="C337" s="19">
        <f t="shared" si="45"/>
        <v>52339.51300217584</v>
      </c>
      <c r="D337" s="17">
        <f t="shared" si="46"/>
        <v>16040022.250272043</v>
      </c>
      <c r="E337" s="17">
        <f t="shared" si="40"/>
        <v>74634.84959970917</v>
      </c>
      <c r="F337" s="17">
        <f t="shared" si="41"/>
        <v>68170.09456365618</v>
      </c>
      <c r="G337" s="17">
        <f t="shared" si="47"/>
        <v>142804.94416336535</v>
      </c>
      <c r="H337" s="17">
        <f t="shared" si="42"/>
        <v>15965387.400672333</v>
      </c>
      <c r="I337" s="2">
        <f t="shared" si="43"/>
        <v>292.1311987592636</v>
      </c>
      <c r="J337" s="19"/>
    </row>
    <row r="338" spans="2:10" ht="14.25">
      <c r="B338" s="16">
        <f t="shared" si="44"/>
        <v>329</v>
      </c>
      <c r="C338" s="19">
        <f t="shared" si="45"/>
        <v>52266.52387179993</v>
      </c>
      <c r="D338" s="17">
        <f t="shared" si="46"/>
        <v>16017653.924544133</v>
      </c>
      <c r="E338" s="17">
        <f t="shared" si="40"/>
        <v>75197.42121085514</v>
      </c>
      <c r="F338" s="17">
        <f t="shared" si="41"/>
        <v>68075.02917931257</v>
      </c>
      <c r="G338" s="17">
        <f t="shared" si="47"/>
        <v>143272.4503901677</v>
      </c>
      <c r="H338" s="17">
        <f t="shared" si="42"/>
        <v>15942456.503333278</v>
      </c>
      <c r="I338" s="2">
        <f t="shared" si="43"/>
        <v>293.0875602862633</v>
      </c>
      <c r="J338" s="19"/>
    </row>
    <row r="339" spans="2:10" ht="14.25">
      <c r="B339" s="16">
        <f t="shared" si="44"/>
        <v>330</v>
      </c>
      <c r="C339" s="19">
        <f t="shared" si="45"/>
        <v>52191.45408093929</v>
      </c>
      <c r="D339" s="17">
        <f t="shared" si="46"/>
        <v>15994647.957414217</v>
      </c>
      <c r="E339" s="17">
        <f t="shared" si="40"/>
        <v>75764.23329169273</v>
      </c>
      <c r="F339" s="17">
        <f t="shared" si="41"/>
        <v>67977.25381901041</v>
      </c>
      <c r="G339" s="17">
        <f t="shared" si="47"/>
        <v>143741.48711070314</v>
      </c>
      <c r="H339" s="17">
        <f t="shared" si="42"/>
        <v>15918883.724122524</v>
      </c>
      <c r="I339" s="2">
        <f t="shared" si="43"/>
        <v>294.04705269204004</v>
      </c>
      <c r="J339" s="19"/>
    </row>
    <row r="340" spans="2:10" ht="14.25">
      <c r="B340" s="16">
        <f t="shared" si="44"/>
        <v>331</v>
      </c>
      <c r="C340" s="19">
        <f t="shared" si="45"/>
        <v>52114.282935859635</v>
      </c>
      <c r="D340" s="17">
        <f t="shared" si="46"/>
        <v>15970998.007058384</v>
      </c>
      <c r="E340" s="17">
        <f t="shared" si="40"/>
        <v>76335.31780541175</v>
      </c>
      <c r="F340" s="17">
        <f t="shared" si="41"/>
        <v>67876.74152999812</v>
      </c>
      <c r="G340" s="17">
        <f t="shared" si="47"/>
        <v>144212.05933540987</v>
      </c>
      <c r="H340" s="17">
        <f t="shared" si="42"/>
        <v>15894662.689252973</v>
      </c>
      <c r="I340" s="2">
        <f t="shared" si="43"/>
        <v>295.0096862262763</v>
      </c>
      <c r="J340" s="19"/>
    </row>
    <row r="341" spans="2:10" ht="14.25">
      <c r="B341" s="16">
        <f t="shared" si="44"/>
        <v>332</v>
      </c>
      <c r="C341" s="19">
        <f t="shared" si="45"/>
        <v>52034.989570440724</v>
      </c>
      <c r="D341" s="17">
        <f t="shared" si="46"/>
        <v>15946697.678823413</v>
      </c>
      <c r="E341" s="17">
        <f t="shared" si="40"/>
        <v>76910.70695612956</v>
      </c>
      <c r="F341" s="17">
        <f t="shared" si="41"/>
        <v>67773.4651349995</v>
      </c>
      <c r="G341" s="17">
        <f t="shared" si="47"/>
        <v>144684.17209112906</v>
      </c>
      <c r="H341" s="17">
        <f t="shared" si="42"/>
        <v>15869786.971867284</v>
      </c>
      <c r="I341" s="2">
        <f t="shared" si="43"/>
        <v>295.97547117220927</v>
      </c>
      <c r="J341" s="19"/>
    </row>
    <row r="342" spans="2:10" ht="14.25">
      <c r="B342" s="16">
        <f t="shared" si="44"/>
        <v>333</v>
      </c>
      <c r="C342" s="19">
        <f t="shared" si="45"/>
        <v>51953.5529448241</v>
      </c>
      <c r="D342" s="17">
        <f t="shared" si="46"/>
        <v>15921740.524812108</v>
      </c>
      <c r="E342" s="17">
        <f t="shared" si="40"/>
        <v>77490.43319070687</v>
      </c>
      <c r="F342" s="17">
        <f t="shared" si="41"/>
        <v>67667.39723045145</v>
      </c>
      <c r="G342" s="17">
        <f t="shared" si="47"/>
        <v>145157.83042115832</v>
      </c>
      <c r="H342" s="17">
        <f t="shared" si="42"/>
        <v>15844250.0916214</v>
      </c>
      <c r="I342" s="2">
        <f t="shared" si="43"/>
        <v>296.9444178467408</v>
      </c>
      <c r="J342" s="19"/>
    </row>
    <row r="343" spans="2:10" ht="14.25">
      <c r="B343" s="16">
        <f t="shared" si="44"/>
        <v>334</v>
      </c>
      <c r="C343" s="19">
        <f t="shared" si="45"/>
        <v>51869.95184404962</v>
      </c>
      <c r="D343" s="17">
        <f t="shared" si="46"/>
        <v>15896120.04346545</v>
      </c>
      <c r="E343" s="17">
        <f t="shared" si="40"/>
        <v>78074.52920057756</v>
      </c>
      <c r="F343" s="17">
        <f t="shared" si="41"/>
        <v>67558.51018472816</v>
      </c>
      <c r="G343" s="17">
        <f t="shared" si="47"/>
        <v>145633.03938530572</v>
      </c>
      <c r="H343" s="17">
        <f t="shared" si="42"/>
        <v>15818045.514264872</v>
      </c>
      <c r="I343" s="2">
        <f t="shared" si="43"/>
        <v>297.9165366005476</v>
      </c>
      <c r="J343" s="19"/>
    </row>
    <row r="344" spans="2:10" ht="14.25">
      <c r="B344" s="16">
        <f t="shared" si="44"/>
        <v>335</v>
      </c>
      <c r="C344" s="19">
        <f t="shared" si="45"/>
        <v>51784.164876682684</v>
      </c>
      <c r="D344" s="17">
        <f t="shared" si="46"/>
        <v>15869829.679141555</v>
      </c>
      <c r="E344" s="17">
        <f t="shared" si="40"/>
        <v>78663.02792359237</v>
      </c>
      <c r="F344" s="17">
        <f t="shared" si="41"/>
        <v>67446.7761363516</v>
      </c>
      <c r="G344" s="17">
        <f t="shared" si="47"/>
        <v>146109.80405994397</v>
      </c>
      <c r="H344" s="17">
        <f t="shared" si="42"/>
        <v>15791166.651217964</v>
      </c>
      <c r="I344" s="2">
        <f t="shared" si="43"/>
        <v>298.89183781819173</v>
      </c>
      <c r="J344" s="19"/>
    </row>
    <row r="345" spans="2:10" ht="14.25">
      <c r="B345" s="16">
        <f t="shared" si="44"/>
        <v>336</v>
      </c>
      <c r="C345" s="19">
        <f t="shared" si="45"/>
        <v>51696.170473422855</v>
      </c>
      <c r="D345" s="17">
        <f t="shared" si="46"/>
        <v>15842862.821691386</v>
      </c>
      <c r="E345" s="17">
        <f t="shared" si="40"/>
        <v>79255.96254587591</v>
      </c>
      <c r="F345" s="17">
        <f t="shared" si="41"/>
        <v>67332.16699218839</v>
      </c>
      <c r="G345" s="17">
        <f t="shared" si="47"/>
        <v>146588.1295380643</v>
      </c>
      <c r="H345" s="17">
        <f t="shared" si="42"/>
        <v>15763606.859145511</v>
      </c>
      <c r="I345" s="2">
        <f t="shared" si="43"/>
        <v>299.87033191823167</v>
      </c>
      <c r="J345" s="19"/>
    </row>
    <row r="346" spans="2:10" ht="14.25">
      <c r="B346" s="16">
        <f t="shared" si="44"/>
        <v>337</v>
      </c>
      <c r="C346" s="19">
        <f t="shared" si="45"/>
        <v>51605.94688572921</v>
      </c>
      <c r="D346" s="17">
        <f t="shared" si="46"/>
        <v>15815212.80603124</v>
      </c>
      <c r="E346" s="17">
        <f t="shared" si="40"/>
        <v>79853.36650369846</v>
      </c>
      <c r="F346" s="17">
        <f t="shared" si="41"/>
        <v>67214.65442563276</v>
      </c>
      <c r="G346" s="17">
        <f t="shared" si="47"/>
        <v>147068.02092933122</v>
      </c>
      <c r="H346" s="17">
        <f t="shared" si="42"/>
        <v>15735359.439527541</v>
      </c>
      <c r="I346" s="2">
        <f t="shared" si="43"/>
        <v>300.8520293533336</v>
      </c>
      <c r="J346" s="19"/>
    </row>
    <row r="347" spans="2:10" ht="14.25">
      <c r="B347" s="16">
        <f t="shared" si="44"/>
        <v>338</v>
      </c>
      <c r="C347" s="19">
        <f t="shared" si="45"/>
        <v>51513.47218438238</v>
      </c>
      <c r="D347" s="17">
        <f t="shared" si="46"/>
        <v>15786872.911711924</v>
      </c>
      <c r="E347" s="17">
        <f t="shared" si="40"/>
        <v>80455.27348536116</v>
      </c>
      <c r="F347" s="17">
        <f t="shared" si="41"/>
        <v>67094.20987477567</v>
      </c>
      <c r="G347" s="17">
        <f t="shared" si="47"/>
        <v>147549.48336013683</v>
      </c>
      <c r="H347" s="17">
        <f t="shared" si="42"/>
        <v>15706417.638226563</v>
      </c>
      <c r="I347" s="2">
        <f t="shared" si="43"/>
        <v>301.8369406103829</v>
      </c>
      <c r="J347" s="19"/>
    </row>
    <row r="348" spans="2:10" ht="14.25">
      <c r="B348" s="16">
        <f t="shared" si="44"/>
        <v>339</v>
      </c>
      <c r="C348" s="19">
        <f t="shared" si="45"/>
        <v>51418.72425809316</v>
      </c>
      <c r="D348" s="17">
        <f t="shared" si="46"/>
        <v>15757836.362484656</v>
      </c>
      <c r="E348" s="17">
        <f t="shared" si="40"/>
        <v>81061.71743309604</v>
      </c>
      <c r="F348" s="17">
        <f t="shared" si="41"/>
        <v>66970.80454055978</v>
      </c>
      <c r="G348" s="17">
        <f t="shared" si="47"/>
        <v>148032.52197365582</v>
      </c>
      <c r="H348" s="17">
        <f t="shared" si="42"/>
        <v>15676774.64505156</v>
      </c>
      <c r="I348" s="2">
        <f t="shared" si="43"/>
        <v>302.8250762105963</v>
      </c>
      <c r="J348" s="19"/>
    </row>
    <row r="349" spans="2:10" ht="14.25">
      <c r="B349" s="16">
        <f t="shared" si="44"/>
        <v>340</v>
      </c>
      <c r="C349" s="19">
        <f t="shared" si="45"/>
        <v>51321.68081207201</v>
      </c>
      <c r="D349" s="17">
        <f t="shared" si="46"/>
        <v>15728096.325863631</v>
      </c>
      <c r="E349" s="17">
        <f t="shared" si="40"/>
        <v>81672.7325449798</v>
      </c>
      <c r="F349" s="17">
        <f t="shared" si="41"/>
        <v>66844.40938492042</v>
      </c>
      <c r="G349" s="17">
        <f t="shared" si="47"/>
        <v>148517.14192990022</v>
      </c>
      <c r="H349" s="17">
        <f t="shared" si="42"/>
        <v>15646423.593318652</v>
      </c>
      <c r="I349" s="2">
        <f t="shared" si="43"/>
        <v>303.81644670963436</v>
      </c>
      <c r="J349" s="19"/>
    </row>
    <row r="350" spans="2:10" ht="14.25">
      <c r="B350" s="16">
        <f t="shared" si="44"/>
        <v>341</v>
      </c>
      <c r="C350" s="19">
        <f t="shared" si="45"/>
        <v>51222.3193665836</v>
      </c>
      <c r="D350" s="17">
        <f t="shared" si="46"/>
        <v>15697645.912685236</v>
      </c>
      <c r="E350" s="17">
        <f t="shared" si="40"/>
        <v>82288.35327686237</v>
      </c>
      <c r="F350" s="17">
        <f t="shared" si="41"/>
        <v>66714.99512891225</v>
      </c>
      <c r="G350" s="17">
        <f t="shared" si="47"/>
        <v>149003.34840577462</v>
      </c>
      <c r="H350" s="17">
        <f t="shared" si="42"/>
        <v>15615357.559408374</v>
      </c>
      <c r="I350" s="2">
        <f t="shared" si="43"/>
        <v>304.811062697714</v>
      </c>
      <c r="J350" s="19"/>
    </row>
    <row r="351" spans="2:10" ht="14.25">
      <c r="B351" s="16">
        <f t="shared" si="44"/>
        <v>342</v>
      </c>
      <c r="C351" s="19">
        <f t="shared" si="45"/>
        <v>51120.61725549586</v>
      </c>
      <c r="D351" s="17">
        <f t="shared" si="46"/>
        <v>15666478.17666387</v>
      </c>
      <c r="E351" s="17">
        <f t="shared" si="40"/>
        <v>82908.61434431004</v>
      </c>
      <c r="F351" s="17">
        <f t="shared" si="41"/>
        <v>66582.53225082144</v>
      </c>
      <c r="G351" s="17">
        <f t="shared" si="47"/>
        <v>149491.1465951315</v>
      </c>
      <c r="H351" s="17">
        <f t="shared" si="42"/>
        <v>15583569.56231956</v>
      </c>
      <c r="I351" s="2">
        <f t="shared" si="43"/>
        <v>305.80893479972184</v>
      </c>
      <c r="J351" s="19"/>
    </row>
    <row r="352" spans="2:10" ht="14.25">
      <c r="B352" s="16">
        <f t="shared" si="44"/>
        <v>343</v>
      </c>
      <c r="C352" s="19">
        <f t="shared" si="45"/>
        <v>51016.55162482895</v>
      </c>
      <c r="D352" s="17">
        <f t="shared" si="46"/>
        <v>15634586.113944389</v>
      </c>
      <c r="E352" s="17">
        <f t="shared" si="40"/>
        <v>83533.55072456288</v>
      </c>
      <c r="F352" s="17">
        <f t="shared" si="41"/>
        <v>66446.99098426364</v>
      </c>
      <c r="G352" s="17">
        <f t="shared" si="47"/>
        <v>149980.54170882652</v>
      </c>
      <c r="H352" s="17">
        <f t="shared" si="42"/>
        <v>15551052.563219827</v>
      </c>
      <c r="I352" s="2">
        <f t="shared" si="43"/>
        <v>306.81007367532754</v>
      </c>
      <c r="J352" s="19"/>
    </row>
    <row r="353" spans="2:10" ht="14.25">
      <c r="B353" s="16">
        <f t="shared" si="44"/>
        <v>344</v>
      </c>
      <c r="C353" s="19">
        <f t="shared" si="45"/>
        <v>50910.099431278184</v>
      </c>
      <c r="D353" s="17">
        <f t="shared" si="46"/>
        <v>15601962.662651105</v>
      </c>
      <c r="E353" s="17">
        <f t="shared" si="40"/>
        <v>84163.19765850723</v>
      </c>
      <c r="F353" s="17">
        <f t="shared" si="41"/>
        <v>66308.3413162672</v>
      </c>
      <c r="G353" s="17">
        <f t="shared" si="47"/>
        <v>150471.53897477442</v>
      </c>
      <c r="H353" s="17">
        <f t="shared" si="42"/>
        <v>15517799.464992598</v>
      </c>
      <c r="I353" s="2">
        <f t="shared" si="43"/>
        <v>307.81449001909783</v>
      </c>
      <c r="J353" s="19"/>
    </row>
    <row r="354" spans="2:10" ht="14.25">
      <c r="B354" s="16">
        <f t="shared" si="44"/>
        <v>345</v>
      </c>
      <c r="C354" s="19">
        <f t="shared" si="45"/>
        <v>50801.23744073138</v>
      </c>
      <c r="D354" s="17">
        <f t="shared" si="46"/>
        <v>15568600.70243333</v>
      </c>
      <c r="E354" s="17">
        <f t="shared" si="40"/>
        <v>84797.59065266319</v>
      </c>
      <c r="F354" s="17">
        <f t="shared" si="41"/>
        <v>66166.55298534165</v>
      </c>
      <c r="G354" s="17">
        <f t="shared" si="47"/>
        <v>150964.14363800484</v>
      </c>
      <c r="H354" s="17">
        <f t="shared" si="42"/>
        <v>15483803.111780666</v>
      </c>
      <c r="I354" s="2">
        <f t="shared" si="43"/>
        <v>308.8221945606106</v>
      </c>
      <c r="J354" s="19"/>
    </row>
    <row r="355" spans="2:10" ht="14.25">
      <c r="B355" s="16">
        <f t="shared" si="44"/>
        <v>346</v>
      </c>
      <c r="C355" s="19">
        <f t="shared" si="45"/>
        <v>50689.942226771265</v>
      </c>
      <c r="D355" s="17">
        <f t="shared" si="46"/>
        <v>15534493.054007437</v>
      </c>
      <c r="E355" s="17">
        <f t="shared" si="40"/>
        <v>85436.76548118658</v>
      </c>
      <c r="F355" s="17">
        <f t="shared" si="41"/>
        <v>66021.5954795316</v>
      </c>
      <c r="G355" s="17">
        <f t="shared" si="47"/>
        <v>151458.3609607182</v>
      </c>
      <c r="H355" s="17">
        <f t="shared" si="42"/>
        <v>15449056.28852625</v>
      </c>
      <c r="I355" s="2">
        <f t="shared" si="43"/>
        <v>309.8331980645697</v>
      </c>
      <c r="J355" s="19"/>
    </row>
    <row r="356" spans="2:10" ht="14.25">
      <c r="B356" s="16">
        <f t="shared" si="44"/>
        <v>347</v>
      </c>
      <c r="C356" s="19">
        <f t="shared" si="45"/>
        <v>50576.190169181675</v>
      </c>
      <c r="D356" s="17">
        <f t="shared" si="46"/>
        <v>15499632.478695432</v>
      </c>
      <c r="E356" s="17">
        <f t="shared" si="40"/>
        <v>86080.75818788641</v>
      </c>
      <c r="F356" s="17">
        <f t="shared" si="41"/>
        <v>65873.43803445558</v>
      </c>
      <c r="G356" s="17">
        <f t="shared" si="47"/>
        <v>151954.196222342</v>
      </c>
      <c r="H356" s="17">
        <f t="shared" si="42"/>
        <v>15413551.720507545</v>
      </c>
      <c r="I356" s="2">
        <f t="shared" si="43"/>
        <v>310.8475113309196</v>
      </c>
      <c r="J356" s="19"/>
    </row>
    <row r="357" spans="2:10" ht="14.25">
      <c r="B357" s="16">
        <f t="shared" si="44"/>
        <v>348</v>
      </c>
      <c r="C357" s="19">
        <f t="shared" si="45"/>
        <v>50459.95745240711</v>
      </c>
      <c r="D357" s="17">
        <f t="shared" si="46"/>
        <v>15464011.677959953</v>
      </c>
      <c r="E357" s="17">
        <f t="shared" si="40"/>
        <v>86729.60508825733</v>
      </c>
      <c r="F357" s="17">
        <f t="shared" si="41"/>
        <v>65722.04963132979</v>
      </c>
      <c r="G357" s="17">
        <f t="shared" si="47"/>
        <v>152451.65471958712</v>
      </c>
      <c r="H357" s="17">
        <f t="shared" si="42"/>
        <v>15377282.072871694</v>
      </c>
      <c r="I357" s="2">
        <f t="shared" si="43"/>
        <v>311.86514519496114</v>
      </c>
      <c r="J357" s="19"/>
    </row>
    <row r="358" spans="2:10" ht="14.25">
      <c r="B358" s="16">
        <f t="shared" si="44"/>
        <v>349</v>
      </c>
      <c r="C358" s="19">
        <f t="shared" si="45"/>
        <v>50341.22006405145</v>
      </c>
      <c r="D358" s="17">
        <f t="shared" si="46"/>
        <v>15427623.292935746</v>
      </c>
      <c r="E358" s="17">
        <f t="shared" si="40"/>
        <v>87383.34277152776</v>
      </c>
      <c r="F358" s="17">
        <f t="shared" si="41"/>
        <v>65567.39899497692</v>
      </c>
      <c r="G358" s="17">
        <f t="shared" si="47"/>
        <v>152950.74176650468</v>
      </c>
      <c r="H358" s="17">
        <f t="shared" si="42"/>
        <v>15340239.950164218</v>
      </c>
      <c r="I358" s="2">
        <f t="shared" si="43"/>
        <v>312.8861105274671</v>
      </c>
      <c r="J358" s="19"/>
    </row>
    <row r="359" spans="2:10" ht="14.25">
      <c r="B359" s="16">
        <f t="shared" si="44"/>
        <v>350</v>
      </c>
      <c r="C359" s="19">
        <f t="shared" si="45"/>
        <v>50219.953793328255</v>
      </c>
      <c r="D359" s="17">
        <f t="shared" si="46"/>
        <v>15390459.903957546</v>
      </c>
      <c r="E359" s="17">
        <f t="shared" si="40"/>
        <v>88042.00810272296</v>
      </c>
      <c r="F359" s="17">
        <f t="shared" si="41"/>
        <v>65409.45459181956</v>
      </c>
      <c r="G359" s="17">
        <f t="shared" si="47"/>
        <v>153451.4626945425</v>
      </c>
      <c r="H359" s="17">
        <f t="shared" si="42"/>
        <v>15302417.895854823</v>
      </c>
      <c r="I359" s="2">
        <f t="shared" si="43"/>
        <v>313.9104182347984</v>
      </c>
      <c r="J359" s="19"/>
    </row>
    <row r="360" spans="2:10" ht="14.25">
      <c r="B360" s="16">
        <f t="shared" si="44"/>
        <v>351</v>
      </c>
      <c r="C360" s="19">
        <f t="shared" si="45"/>
        <v>50096.134229492396</v>
      </c>
      <c r="D360" s="17">
        <f t="shared" si="46"/>
        <v>15352514.030084316</v>
      </c>
      <c r="E360" s="17">
        <f t="shared" si="40"/>
        <v>88705.63822474395</v>
      </c>
      <c r="F360" s="17">
        <f t="shared" si="41"/>
        <v>65248.18462785834</v>
      </c>
      <c r="G360" s="17">
        <f t="shared" si="47"/>
        <v>153953.8228526023</v>
      </c>
      <c r="H360" s="17">
        <f t="shared" si="42"/>
        <v>15263808.391859572</v>
      </c>
      <c r="I360" s="2">
        <f t="shared" si="43"/>
        <v>314.93807925902036</v>
      </c>
      <c r="J360" s="19"/>
    </row>
    <row r="361" spans="2:10" ht="14.25">
      <c r="B361" s="16">
        <f t="shared" si="44"/>
        <v>352</v>
      </c>
      <c r="C361" s="19">
        <f t="shared" si="45"/>
        <v>49969.736760294065</v>
      </c>
      <c r="D361" s="17">
        <f t="shared" si="46"/>
        <v>15313778.128619866</v>
      </c>
      <c r="E361" s="17">
        <f t="shared" si="40"/>
        <v>89374.270560462</v>
      </c>
      <c r="F361" s="17">
        <f t="shared" si="41"/>
        <v>65083.55704663443</v>
      </c>
      <c r="G361" s="17">
        <f t="shared" si="47"/>
        <v>154457.82760709643</v>
      </c>
      <c r="H361" s="17">
        <f t="shared" si="42"/>
        <v>15224403.858059404</v>
      </c>
      <c r="I361" s="2">
        <f t="shared" si="43"/>
        <v>315.96910457801994</v>
      </c>
      <c r="J361" s="19"/>
    </row>
    <row r="362" spans="2:10" ht="14.25">
      <c r="B362" s="16">
        <f t="shared" si="44"/>
        <v>353</v>
      </c>
      <c r="C362" s="19">
        <f t="shared" si="45"/>
        <v>49840.73657039367</v>
      </c>
      <c r="D362" s="17">
        <f t="shared" si="46"/>
        <v>15274244.594629798</v>
      </c>
      <c r="E362" s="17">
        <f t="shared" si="40"/>
        <v>90047.9428148292</v>
      </c>
      <c r="F362" s="17">
        <f t="shared" si="41"/>
        <v>64915.53952717664</v>
      </c>
      <c r="G362" s="17">
        <f t="shared" si="47"/>
        <v>154963.48234200585</v>
      </c>
      <c r="H362" s="17">
        <f t="shared" si="42"/>
        <v>15184196.65181497</v>
      </c>
      <c r="I362" s="2">
        <f t="shared" si="43"/>
        <v>317.0035052056228</v>
      </c>
      <c r="J362" s="19"/>
    </row>
    <row r="363" spans="2:10" ht="14.25">
      <c r="B363" s="16">
        <f t="shared" si="44"/>
        <v>354</v>
      </c>
      <c r="C363" s="19">
        <f t="shared" si="45"/>
        <v>49709.10863977857</v>
      </c>
      <c r="D363" s="17">
        <f t="shared" si="46"/>
        <v>15233905.760454748</v>
      </c>
      <c r="E363" s="17">
        <f t="shared" si="40"/>
        <v>90726.6929770043</v>
      </c>
      <c r="F363" s="17">
        <f t="shared" si="41"/>
        <v>64744.09948193267</v>
      </c>
      <c r="G363" s="17">
        <f t="shared" si="47"/>
        <v>155470.79245893698</v>
      </c>
      <c r="H363" s="17">
        <f t="shared" si="42"/>
        <v>15143179.067477744</v>
      </c>
      <c r="I363" s="2">
        <f t="shared" si="43"/>
        <v>318.0412921917109</v>
      </c>
      <c r="J363" s="19"/>
    </row>
    <row r="364" spans="2:10" ht="14.25">
      <c r="B364" s="16">
        <f t="shared" si="44"/>
        <v>355</v>
      </c>
      <c r="C364" s="19">
        <f t="shared" si="45"/>
        <v>49574.82774216309</v>
      </c>
      <c r="D364" s="17">
        <f t="shared" si="46"/>
        <v>15192753.895219907</v>
      </c>
      <c r="E364" s="17">
        <f t="shared" si="40"/>
        <v>91410.55932249522</v>
      </c>
      <c r="F364" s="17">
        <f t="shared" si="41"/>
        <v>64569.204054684604</v>
      </c>
      <c r="G364" s="17">
        <f t="shared" si="47"/>
        <v>155979.76337717983</v>
      </c>
      <c r="H364" s="17">
        <f t="shared" si="42"/>
        <v>15101343.335897412</v>
      </c>
      <c r="I364" s="2">
        <f t="shared" si="43"/>
        <v>319.08247662234083</v>
      </c>
      <c r="J364" s="19"/>
    </row>
    <row r="365" spans="2:10" ht="14.25">
      <c r="B365" s="16">
        <f t="shared" si="44"/>
        <v>356</v>
      </c>
      <c r="C365" s="19">
        <f t="shared" si="45"/>
        <v>49437.86844337173</v>
      </c>
      <c r="D365" s="17">
        <f t="shared" si="46"/>
        <v>15150781.204340784</v>
      </c>
      <c r="E365" s="17">
        <f t="shared" si="40"/>
        <v>92099.58041531735</v>
      </c>
      <c r="F365" s="17">
        <f t="shared" si="41"/>
        <v>64390.820118448326</v>
      </c>
      <c r="G365" s="17">
        <f t="shared" si="47"/>
        <v>156490.40053376567</v>
      </c>
      <c r="H365" s="17">
        <f t="shared" si="42"/>
        <v>15058681.623925466</v>
      </c>
      <c r="I365" s="2">
        <f t="shared" si="43"/>
        <v>320.12706961986197</v>
      </c>
      <c r="J365" s="19"/>
    </row>
    <row r="366" spans="2:10" ht="14.25">
      <c r="B366" s="16">
        <f t="shared" si="44"/>
        <v>357</v>
      </c>
      <c r="C366" s="19">
        <f t="shared" si="45"/>
        <v>49298.20509971306</v>
      </c>
      <c r="D366" s="17">
        <f t="shared" si="46"/>
        <v>15107979.82902518</v>
      </c>
      <c r="E366" s="17">
        <f t="shared" si="40"/>
        <v>92793.79511016828</v>
      </c>
      <c r="F366" s="17">
        <f t="shared" si="41"/>
        <v>64208.91427335701</v>
      </c>
      <c r="G366" s="17">
        <f t="shared" si="47"/>
        <v>157002.7093835253</v>
      </c>
      <c r="H366" s="17">
        <f t="shared" si="42"/>
        <v>15015186.033915011</v>
      </c>
      <c r="I366" s="2">
        <f t="shared" si="43"/>
        <v>321.1750823430353</v>
      </c>
      <c r="J366" s="19"/>
    </row>
    <row r="367" spans="2:10" ht="14.25">
      <c r="B367" s="16">
        <f t="shared" si="44"/>
        <v>358</v>
      </c>
      <c r="C367" s="19">
        <f t="shared" si="45"/>
        <v>49155.811856346205</v>
      </c>
      <c r="D367" s="17">
        <f t="shared" si="46"/>
        <v>15064341.845771357</v>
      </c>
      <c r="E367" s="17">
        <f t="shared" si="40"/>
        <v>93493.24255461895</v>
      </c>
      <c r="F367" s="17">
        <f t="shared" si="41"/>
        <v>64023.45284452827</v>
      </c>
      <c r="G367" s="17">
        <f t="shared" si="47"/>
        <v>157516.69539914723</v>
      </c>
      <c r="H367" s="17">
        <f t="shared" si="42"/>
        <v>14970848.60321674</v>
      </c>
      <c r="I367" s="2">
        <f t="shared" si="43"/>
        <v>322.2265259871527</v>
      </c>
      <c r="J367" s="19"/>
    </row>
    <row r="368" spans="2:10" ht="14.25">
      <c r="B368" s="16">
        <f t="shared" si="44"/>
        <v>359</v>
      </c>
      <c r="C368" s="19">
        <f t="shared" si="45"/>
        <v>49010.662645628676</v>
      </c>
      <c r="D368" s="17">
        <f t="shared" si="46"/>
        <v>15019859.265862368</v>
      </c>
      <c r="E368" s="17">
        <f t="shared" si="40"/>
        <v>94197.96219132087</v>
      </c>
      <c r="F368" s="17">
        <f t="shared" si="41"/>
        <v>63834.40187991506</v>
      </c>
      <c r="G368" s="17">
        <f t="shared" si="47"/>
        <v>158032.36407123593</v>
      </c>
      <c r="H368" s="17">
        <f t="shared" si="42"/>
        <v>14925661.303671047</v>
      </c>
      <c r="I368" s="2">
        <f t="shared" si="43"/>
        <v>323.2814117841566</v>
      </c>
      <c r="J368" s="19"/>
    </row>
    <row r="369" spans="2:10" ht="14.25">
      <c r="B369" s="16">
        <f t="shared" si="44"/>
        <v>360</v>
      </c>
      <c r="C369" s="19">
        <f t="shared" si="45"/>
        <v>48862.731185454875</v>
      </c>
      <c r="D369" s="17">
        <f t="shared" si="46"/>
        <v>14974524.034856502</v>
      </c>
      <c r="E369" s="17">
        <f t="shared" si="40"/>
        <v>94907.99376023075</v>
      </c>
      <c r="F369" s="17">
        <f t="shared" si="41"/>
        <v>63641.72714814013</v>
      </c>
      <c r="G369" s="17">
        <f t="shared" si="47"/>
        <v>158549.7209083709</v>
      </c>
      <c r="H369" s="17">
        <f t="shared" si="42"/>
        <v>14879616.041096272</v>
      </c>
      <c r="I369" s="2">
        <f t="shared" si="43"/>
        <v>324.33975100275984</v>
      </c>
      <c r="J369" s="19"/>
    </row>
    <row r="370" spans="2:10" ht="14.25">
      <c r="B370" s="16">
        <f t="shared" si="44"/>
        <v>361</v>
      </c>
      <c r="C370" s="19">
        <f t="shared" si="45"/>
        <v>48711.99097758159</v>
      </c>
      <c r="D370" s="17">
        <f t="shared" si="46"/>
        <v>14928328.032073854</v>
      </c>
      <c r="E370" s="17">
        <f t="shared" si="40"/>
        <v>95623.37730085134</v>
      </c>
      <c r="F370" s="17">
        <f t="shared" si="41"/>
        <v>63445.39413631387</v>
      </c>
      <c r="G370" s="17">
        <f t="shared" si="47"/>
        <v>159068.7714371652</v>
      </c>
      <c r="H370" s="17">
        <f t="shared" si="42"/>
        <v>14832704.654773002</v>
      </c>
      <c r="I370" s="2">
        <f t="shared" si="43"/>
        <v>325.40155494856606</v>
      </c>
      <c r="J370" s="19"/>
    </row>
    <row r="371" spans="2:10" ht="14.25">
      <c r="B371" s="16">
        <f t="shared" si="44"/>
        <v>362</v>
      </c>
      <c r="C371" s="19">
        <f t="shared" si="45"/>
        <v>48558.41530593671</v>
      </c>
      <c r="D371" s="17">
        <f t="shared" si="46"/>
        <v>14881263.07007894</v>
      </c>
      <c r="E371" s="17">
        <f t="shared" si="40"/>
        <v>96344.15315448906</v>
      </c>
      <c r="F371" s="17">
        <f t="shared" si="41"/>
        <v>63245.36804783549</v>
      </c>
      <c r="G371" s="17">
        <f t="shared" si="47"/>
        <v>159589.52120232454</v>
      </c>
      <c r="H371" s="17">
        <f t="shared" si="42"/>
        <v>14784918.91692445</v>
      </c>
      <c r="I371" s="2">
        <f t="shared" si="43"/>
        <v>326.4668349641906</v>
      </c>
      <c r="J371" s="19"/>
    </row>
    <row r="372" spans="2:10" ht="14.25">
      <c r="B372" s="16">
        <f t="shared" si="44"/>
        <v>363</v>
      </c>
      <c r="C372" s="19">
        <f t="shared" si="45"/>
        <v>48401.97723492235</v>
      </c>
      <c r="D372" s="17">
        <f t="shared" si="46"/>
        <v>14833320.894159373</v>
      </c>
      <c r="E372" s="17">
        <f t="shared" si="40"/>
        <v>97070.36196652937</v>
      </c>
      <c r="F372" s="17">
        <f t="shared" si="41"/>
        <v>63041.61380017733</v>
      </c>
      <c r="G372" s="17">
        <f t="shared" si="47"/>
        <v>160111.9757667067</v>
      </c>
      <c r="H372" s="17">
        <f t="shared" si="42"/>
        <v>14736250.532192843</v>
      </c>
      <c r="I372" s="2">
        <f t="shared" si="43"/>
        <v>327.5356024293814</v>
      </c>
      <c r="J372" s="19"/>
    </row>
    <row r="373" spans="2:10" ht="14.25">
      <c r="B373" s="16">
        <f t="shared" si="44"/>
        <v>364</v>
      </c>
      <c r="C373" s="19">
        <f t="shared" si="45"/>
        <v>48242.64960769005</v>
      </c>
      <c r="D373" s="17">
        <f t="shared" si="46"/>
        <v>14784493.181800533</v>
      </c>
      <c r="E373" s="17">
        <f t="shared" si="40"/>
        <v>97802.0446887284</v>
      </c>
      <c r="F373" s="17">
        <f t="shared" si="41"/>
        <v>62834.09602265226</v>
      </c>
      <c r="G373" s="17">
        <f t="shared" si="47"/>
        <v>160636.14071138066</v>
      </c>
      <c r="H373" s="17">
        <f t="shared" si="42"/>
        <v>14686691.137111805</v>
      </c>
      <c r="I373" s="2">
        <f t="shared" si="43"/>
        <v>328.607868761141</v>
      </c>
      <c r="J373" s="19"/>
    </row>
    <row r="374" spans="2:10" ht="14.25">
      <c r="B374" s="16">
        <f t="shared" si="44"/>
        <v>365</v>
      </c>
      <c r="C374" s="19">
        <f t="shared" si="45"/>
        <v>48080.40504443087</v>
      </c>
      <c r="D374" s="17">
        <f t="shared" si="46"/>
        <v>14734771.542156236</v>
      </c>
      <c r="E374" s="17">
        <f t="shared" si="40"/>
        <v>98539.24258152244</v>
      </c>
      <c r="F374" s="17">
        <f t="shared" si="41"/>
        <v>62622.779054164006</v>
      </c>
      <c r="G374" s="17">
        <f t="shared" si="47"/>
        <v>161162.02163568645</v>
      </c>
      <c r="H374" s="17">
        <f t="shared" si="42"/>
        <v>14636232.299574714</v>
      </c>
      <c r="I374" s="2">
        <f t="shared" si="43"/>
        <v>329.68364541384796</v>
      </c>
      <c r="J374" s="19"/>
    </row>
    <row r="375" spans="2:10" ht="14.25">
      <c r="B375" s="16">
        <f t="shared" si="44"/>
        <v>366</v>
      </c>
      <c r="C375" s="19">
        <f t="shared" si="45"/>
        <v>47915.21594062261</v>
      </c>
      <c r="D375" s="17">
        <f t="shared" si="46"/>
        <v>14684147.515515337</v>
      </c>
      <c r="E375" s="17">
        <f t="shared" si="40"/>
        <v>99281.99721635456</v>
      </c>
      <c r="F375" s="17">
        <f t="shared" si="41"/>
        <v>62407.62694094018</v>
      </c>
      <c r="G375" s="17">
        <f t="shared" si="47"/>
        <v>161689.62415729475</v>
      </c>
      <c r="H375" s="17">
        <f t="shared" si="42"/>
        <v>14584865.518298982</v>
      </c>
      <c r="I375" s="2">
        <f t="shared" si="43"/>
        <v>330.76294387937963</v>
      </c>
      <c r="J375" s="19"/>
    </row>
    <row r="376" spans="2:10" ht="14.25">
      <c r="B376" s="16">
        <f t="shared" si="44"/>
        <v>367</v>
      </c>
      <c r="C376" s="19">
        <f t="shared" si="45"/>
        <v>47747.05446527712</v>
      </c>
      <c r="D376" s="17">
        <f t="shared" si="46"/>
        <v>14632612.572764259</v>
      </c>
      <c r="E376" s="17">
        <f t="shared" si="40"/>
        <v>100030.35047801922</v>
      </c>
      <c r="F376" s="17">
        <f t="shared" si="41"/>
        <v>62188.6034342481</v>
      </c>
      <c r="G376" s="17">
        <f t="shared" si="47"/>
        <v>162218.95391226732</v>
      </c>
      <c r="H376" s="17">
        <f t="shared" si="42"/>
        <v>14532582.22228624</v>
      </c>
      <c r="I376" s="2">
        <f t="shared" si="43"/>
        <v>331.8457756872348</v>
      </c>
      <c r="J376" s="19"/>
    </row>
    <row r="377" spans="2:10" ht="14.25">
      <c r="B377" s="16">
        <f t="shared" si="44"/>
        <v>368</v>
      </c>
      <c r="C377" s="19">
        <f t="shared" si="45"/>
        <v>47575.89255917631</v>
      </c>
      <c r="D377" s="17">
        <f t="shared" si="46"/>
        <v>14580158.114845416</v>
      </c>
      <c r="E377" s="17">
        <f t="shared" si="40"/>
        <v>100784.34456702363</v>
      </c>
      <c r="F377" s="17">
        <f t="shared" si="41"/>
        <v>61965.67198809301</v>
      </c>
      <c r="G377" s="17">
        <f t="shared" si="47"/>
        <v>162750.01655511663</v>
      </c>
      <c r="H377" s="17">
        <f t="shared" si="42"/>
        <v>14479373.770278392</v>
      </c>
      <c r="I377" s="2">
        <f t="shared" si="43"/>
        <v>332.93215240465673</v>
      </c>
      <c r="J377" s="19"/>
    </row>
    <row r="378" spans="2:10" ht="14.25">
      <c r="B378" s="16">
        <f t="shared" si="44"/>
        <v>369</v>
      </c>
      <c r="C378" s="19">
        <f t="shared" si="45"/>
        <v>47401.70193308778</v>
      </c>
      <c r="D378" s="17">
        <f t="shared" si="46"/>
        <v>14526775.47221148</v>
      </c>
      <c r="E378" s="17">
        <f t="shared" si="40"/>
        <v>101544.02200196785</v>
      </c>
      <c r="F378" s="17">
        <f t="shared" si="41"/>
        <v>61738.79575689879</v>
      </c>
      <c r="G378" s="17">
        <f t="shared" si="47"/>
        <v>163282.81775886664</v>
      </c>
      <c r="H378" s="17">
        <f t="shared" si="42"/>
        <v>14425231.450209511</v>
      </c>
      <c r="I378" s="2">
        <f t="shared" si="43"/>
        <v>334.02208563675697</v>
      </c>
      <c r="J378" s="19"/>
    </row>
    <row r="379" spans="2:10" ht="14.25">
      <c r="B379" s="16">
        <f t="shared" si="44"/>
        <v>370</v>
      </c>
      <c r="C379" s="19">
        <f t="shared" si="45"/>
        <v>47224.45406597853</v>
      </c>
      <c r="D379" s="17">
        <f t="shared" si="46"/>
        <v>14472455.90427549</v>
      </c>
      <c r="E379" s="17">
        <f t="shared" si="40"/>
        <v>102309.42562194253</v>
      </c>
      <c r="F379" s="17">
        <f t="shared" si="41"/>
        <v>61507.93759317083</v>
      </c>
      <c r="G379" s="17">
        <f t="shared" si="47"/>
        <v>163817.36321511335</v>
      </c>
      <c r="H379" s="17">
        <f t="shared" si="42"/>
        <v>14370146.478653548</v>
      </c>
      <c r="I379" s="2">
        <f t="shared" si="43"/>
        <v>335.11558702663905</v>
      </c>
      <c r="J379" s="19"/>
    </row>
    <row r="380" spans="2:10" ht="14.25">
      <c r="B380" s="16">
        <f t="shared" si="44"/>
        <v>371</v>
      </c>
      <c r="C380" s="19">
        <f t="shared" si="45"/>
        <v>47044.12020319328</v>
      </c>
      <c r="D380" s="17">
        <f t="shared" si="46"/>
        <v>14417190.598856742</v>
      </c>
      <c r="E380" s="17">
        <f t="shared" si="40"/>
        <v>103080.59858894453</v>
      </c>
      <c r="F380" s="17">
        <f t="shared" si="41"/>
        <v>61273.060045141145</v>
      </c>
      <c r="G380" s="17">
        <f t="shared" si="47"/>
        <v>164353.65863408567</v>
      </c>
      <c r="H380" s="17">
        <f t="shared" si="42"/>
        <v>14314110.000267796</v>
      </c>
      <c r="I380" s="2">
        <f t="shared" si="43"/>
        <v>336.2126682555231</v>
      </c>
      <c r="J380" s="19"/>
    </row>
    <row r="381" spans="2:10" ht="14.25">
      <c r="B381" s="16">
        <f t="shared" si="44"/>
        <v>372</v>
      </c>
      <c r="C381" s="19">
        <f t="shared" si="45"/>
        <v>46860.671354647726</v>
      </c>
      <c r="D381" s="17">
        <f t="shared" si="46"/>
        <v>14360970.671622444</v>
      </c>
      <c r="E381" s="17">
        <f t="shared" si="40"/>
        <v>103857.5843903106</v>
      </c>
      <c r="F381" s="17">
        <f t="shared" si="41"/>
        <v>61034.125354395386</v>
      </c>
      <c r="G381" s="17">
        <f t="shared" si="47"/>
        <v>164891.709744706</v>
      </c>
      <c r="H381" s="17">
        <f t="shared" si="42"/>
        <v>14257113.087232133</v>
      </c>
      <c r="I381" s="2">
        <f t="shared" si="43"/>
        <v>337.3133410428705</v>
      </c>
      <c r="J381" s="19"/>
    </row>
    <row r="382" spans="2:10" ht="14.25">
      <c r="B382" s="16">
        <f t="shared" si="44"/>
        <v>373</v>
      </c>
      <c r="C382" s="19">
        <f t="shared" si="45"/>
        <v>46674.07829298079</v>
      </c>
      <c r="D382" s="17">
        <f t="shared" si="46"/>
        <v>14303787.165525114</v>
      </c>
      <c r="E382" s="17">
        <f t="shared" si="40"/>
        <v>104640.42684117032</v>
      </c>
      <c r="F382" s="17">
        <f t="shared" si="41"/>
        <v>60791.095453481736</v>
      </c>
      <c r="G382" s="17">
        <f t="shared" si="47"/>
        <v>165431.52229465207</v>
      </c>
      <c r="H382" s="17">
        <f t="shared" si="42"/>
        <v>14199146.738683945</v>
      </c>
      <c r="I382" s="2">
        <f t="shared" si="43"/>
        <v>338.417617146509</v>
      </c>
      <c r="J382" s="19"/>
    </row>
    <row r="383" spans="2:10" ht="14.25">
      <c r="B383" s="16">
        <f t="shared" si="44"/>
        <v>374</v>
      </c>
      <c r="C383" s="19">
        <f t="shared" si="45"/>
        <v>46484.31155170873</v>
      </c>
      <c r="D383" s="17">
        <f t="shared" si="46"/>
        <v>14245631.050235653</v>
      </c>
      <c r="E383" s="17">
        <f t="shared" si="40"/>
        <v>105429.17008691627</v>
      </c>
      <c r="F383" s="17">
        <f t="shared" si="41"/>
        <v>60543.93196350153</v>
      </c>
      <c r="G383" s="17">
        <f t="shared" si="47"/>
        <v>165973.1020504178</v>
      </c>
      <c r="H383" s="17">
        <f t="shared" si="42"/>
        <v>14140201.880148737</v>
      </c>
      <c r="I383" s="2">
        <f t="shared" si="43"/>
        <v>339.52550836275844</v>
      </c>
      <c r="J383" s="19"/>
    </row>
    <row r="384" spans="2:10" ht="14.25">
      <c r="B384" s="16">
        <f t="shared" si="44"/>
        <v>375</v>
      </c>
      <c r="C384" s="19">
        <f t="shared" si="45"/>
        <v>46291.341423364356</v>
      </c>
      <c r="D384" s="17">
        <f t="shared" si="46"/>
        <v>14186493.221572101</v>
      </c>
      <c r="E384" s="17">
        <f t="shared" si="40"/>
        <v>106223.85860569382</v>
      </c>
      <c r="F384" s="17">
        <f t="shared" si="41"/>
        <v>60292.59619168143</v>
      </c>
      <c r="G384" s="17">
        <f t="shared" si="47"/>
        <v>166516.45479737525</v>
      </c>
      <c r="H384" s="17">
        <f t="shared" si="42"/>
        <v>14080269.362966407</v>
      </c>
      <c r="I384" s="2">
        <f t="shared" si="43"/>
        <v>340.6370265265569</v>
      </c>
      <c r="J384" s="19"/>
    </row>
    <row r="385" spans="2:10" ht="14.25">
      <c r="B385" s="16">
        <f t="shared" si="44"/>
        <v>376</v>
      </c>
      <c r="C385" s="19">
        <f t="shared" si="45"/>
        <v>46095.137957621366</v>
      </c>
      <c r="D385" s="17">
        <f t="shared" si="46"/>
        <v>14126364.500924028</v>
      </c>
      <c r="E385" s="17">
        <f t="shared" si="40"/>
        <v>107024.53721090895</v>
      </c>
      <c r="F385" s="17">
        <f t="shared" si="41"/>
        <v>60037.049128927116</v>
      </c>
      <c r="G385" s="17">
        <f t="shared" si="47"/>
        <v>167061.58633983607</v>
      </c>
      <c r="H385" s="17">
        <f t="shared" si="42"/>
        <v>14019339.963713119</v>
      </c>
      <c r="I385" s="2">
        <f t="shared" si="43"/>
        <v>341.75218351158685</v>
      </c>
      <c r="J385" s="19"/>
    </row>
    <row r="386" spans="2:10" ht="14.25">
      <c r="B386" s="16">
        <f t="shared" si="44"/>
        <v>377</v>
      </c>
      <c r="C386" s="19">
        <f t="shared" si="45"/>
        <v>45895.67095937766</v>
      </c>
      <c r="D386" s="17">
        <f t="shared" si="46"/>
        <v>14065235.634672496</v>
      </c>
      <c r="E386" s="17">
        <f t="shared" si="40"/>
        <v>107831.25105375596</v>
      </c>
      <c r="F386" s="17">
        <f t="shared" si="41"/>
        <v>59777.25144735811</v>
      </c>
      <c r="G386" s="17">
        <f t="shared" si="47"/>
        <v>167608.50250111407</v>
      </c>
      <c r="H386" s="17">
        <f t="shared" si="42"/>
        <v>13957404.38361874</v>
      </c>
      <c r="I386" s="2">
        <f t="shared" si="43"/>
        <v>342.87099123040207</v>
      </c>
      <c r="J386" s="19"/>
    </row>
    <row r="387" spans="2:10" ht="14.25">
      <c r="B387" s="16">
        <f t="shared" si="44"/>
        <v>378</v>
      </c>
      <c r="C387" s="19">
        <f t="shared" si="45"/>
        <v>45692.90998688899</v>
      </c>
      <c r="D387" s="17">
        <f t="shared" si="46"/>
        <v>14003097.29360563</v>
      </c>
      <c r="E387" s="17">
        <f t="shared" si="40"/>
        <v>108644.04562576287</v>
      </c>
      <c r="F387" s="17">
        <f t="shared" si="41"/>
        <v>59513.16349782392</v>
      </c>
      <c r="G387" s="17">
        <f t="shared" si="47"/>
        <v>168157.2091235868</v>
      </c>
      <c r="H387" s="17">
        <f t="shared" si="42"/>
        <v>13894453.247979866</v>
      </c>
      <c r="I387" s="2">
        <f t="shared" si="43"/>
        <v>343.993461634555</v>
      </c>
      <c r="J387" s="19"/>
    </row>
    <row r="388" spans="2:10" ht="14.25">
      <c r="B388" s="16">
        <f t="shared" si="44"/>
        <v>379</v>
      </c>
      <c r="C388" s="19">
        <f t="shared" si="45"/>
        <v>45486.824349815026</v>
      </c>
      <c r="D388" s="17">
        <f t="shared" si="46"/>
        <v>13939940.072329681</v>
      </c>
      <c r="E388" s="17">
        <f t="shared" si="40"/>
        <v>109462.96676135715</v>
      </c>
      <c r="F388" s="17">
        <f t="shared" si="41"/>
        <v>59244.74530740114</v>
      </c>
      <c r="G388" s="17">
        <f t="shared" si="47"/>
        <v>168707.7120687583</v>
      </c>
      <c r="H388" s="17">
        <f t="shared" si="42"/>
        <v>13830477.105568323</v>
      </c>
      <c r="I388" s="2">
        <f t="shared" si="43"/>
        <v>345.11960671472434</v>
      </c>
      <c r="J388" s="19"/>
    </row>
    <row r="389" spans="2:10" ht="14.25">
      <c r="B389" s="16">
        <f t="shared" si="44"/>
        <v>380</v>
      </c>
      <c r="C389" s="19">
        <f t="shared" si="45"/>
        <v>45277.38310728967</v>
      </c>
      <c r="D389" s="17">
        <f t="shared" si="46"/>
        <v>13875754.488675613</v>
      </c>
      <c r="E389" s="17">
        <f t="shared" si="40"/>
        <v>110288.06064045013</v>
      </c>
      <c r="F389" s="17">
        <f t="shared" si="41"/>
        <v>58971.95657687136</v>
      </c>
      <c r="G389" s="17">
        <f t="shared" si="47"/>
        <v>169260.0172173215</v>
      </c>
      <c r="H389" s="17">
        <f t="shared" si="42"/>
        <v>13765466.428035162</v>
      </c>
      <c r="I389" s="2">
        <f t="shared" si="43"/>
        <v>346.24943850084315</v>
      </c>
      <c r="J389" s="19"/>
    </row>
    <row r="390" spans="2:10" ht="14.25">
      <c r="B390" s="16">
        <f t="shared" si="44"/>
        <v>381</v>
      </c>
      <c r="C390" s="19">
        <f t="shared" si="45"/>
        <v>45064.555065982044</v>
      </c>
      <c r="D390" s="17">
        <f t="shared" si="46"/>
        <v>13810530.983101144</v>
      </c>
      <c r="E390" s="17">
        <f t="shared" si="40"/>
        <v>111119.37379104167</v>
      </c>
      <c r="F390" s="17">
        <f t="shared" si="41"/>
        <v>58694.75667817986</v>
      </c>
      <c r="G390" s="17">
        <f t="shared" si="47"/>
        <v>169814.13046922153</v>
      </c>
      <c r="H390" s="17">
        <f t="shared" si="42"/>
        <v>13699411.609310104</v>
      </c>
      <c r="I390" s="2">
        <f t="shared" si="43"/>
        <v>347.3829690622274</v>
      </c>
      <c r="J390" s="19"/>
    </row>
    <row r="391" spans="2:10" ht="14.25">
      <c r="B391" s="16">
        <f t="shared" si="44"/>
        <v>382</v>
      </c>
      <c r="C391" s="19">
        <f t="shared" si="45"/>
        <v>44848.30877811648</v>
      </c>
      <c r="D391" s="17">
        <f t="shared" si="46"/>
        <v>13744259.91808822</v>
      </c>
      <c r="E391" s="17">
        <f t="shared" si="40"/>
        <v>111956.95309184323</v>
      </c>
      <c r="F391" s="17">
        <f t="shared" si="41"/>
        <v>58413.10465187493</v>
      </c>
      <c r="G391" s="17">
        <f t="shared" si="47"/>
        <v>170370.05774371815</v>
      </c>
      <c r="H391" s="17">
        <f t="shared" si="42"/>
        <v>13632302.964996377</v>
      </c>
      <c r="I391" s="2">
        <f t="shared" si="43"/>
        <v>348.5202105077048</v>
      </c>
      <c r="J391" s="19"/>
    </row>
    <row r="392" spans="2:10" ht="14.25">
      <c r="B392" s="16">
        <f t="shared" si="44"/>
        <v>383</v>
      </c>
      <c r="C392" s="19">
        <f t="shared" si="45"/>
        <v>44628.61253949627</v>
      </c>
      <c r="D392" s="17">
        <f t="shared" si="46"/>
        <v>13676931.577535873</v>
      </c>
      <c r="E392" s="17">
        <f t="shared" si="40"/>
        <v>112800.84577492188</v>
      </c>
      <c r="F392" s="17">
        <f t="shared" si="41"/>
        <v>58126.95920452746</v>
      </c>
      <c r="G392" s="17">
        <f t="shared" si="47"/>
        <v>170927.80497944934</v>
      </c>
      <c r="H392" s="17">
        <f t="shared" si="42"/>
        <v>13564130.73176095</v>
      </c>
      <c r="I392" s="2">
        <f t="shared" si="43"/>
        <v>349.6611749857442</v>
      </c>
      <c r="J392" s="19"/>
    </row>
    <row r="393" spans="2:10" ht="14.25">
      <c r="B393" s="16">
        <f t="shared" si="44"/>
        <v>384</v>
      </c>
      <c r="C393" s="19">
        <f t="shared" si="45"/>
        <v>44405.434387512505</v>
      </c>
      <c r="D393" s="17">
        <f t="shared" si="46"/>
        <v>13608536.166148463</v>
      </c>
      <c r="E393" s="17">
        <f t="shared" si="40"/>
        <v>113651.09942836352</v>
      </c>
      <c r="F393" s="17">
        <f t="shared" si="41"/>
        <v>57836.27870613097</v>
      </c>
      <c r="G393" s="17">
        <f t="shared" si="47"/>
        <v>171487.3781344945</v>
      </c>
      <c r="H393" s="17">
        <f t="shared" si="42"/>
        <v>13494885.0667201</v>
      </c>
      <c r="I393" s="2">
        <f t="shared" si="43"/>
        <v>350.80587468458543</v>
      </c>
      <c r="J393" s="19"/>
    </row>
    <row r="394" spans="2:10" ht="14.25">
      <c r="B394" s="16">
        <f t="shared" si="44"/>
        <v>385</v>
      </c>
      <c r="C394" s="19">
        <f t="shared" si="45"/>
        <v>44178.742099123076</v>
      </c>
      <c r="D394" s="17">
        <f t="shared" si="46"/>
        <v>13539063.808819223</v>
      </c>
      <c r="E394" s="17">
        <f aca="true" t="shared" si="48" ref="E394:E457">IF(B394="","",G394-F394)</f>
        <v>114507.76199895664</v>
      </c>
      <c r="F394" s="17">
        <f aca="true" t="shared" si="49" ref="F394:F457">IF(B394="","",D394*Vextir/12)</f>
        <v>57541.021187481696</v>
      </c>
      <c r="G394" s="17">
        <f t="shared" si="47"/>
        <v>172048.78318643835</v>
      </c>
      <c r="H394" s="17">
        <f aca="true" t="shared" si="50" ref="H394:H457">IF(B394="","",D394-E394)</f>
        <v>13424556.046820266</v>
      </c>
      <c r="I394" s="2">
        <f aca="true" t="shared" si="51" ref="I394:I457">IF((OR(B394="",I393="")),"",I393*(1+Mán.verðbólga))</f>
        <v>351.95432183236943</v>
      </c>
      <c r="J394" s="19"/>
    </row>
    <row r="395" spans="2:10" ht="14.25">
      <c r="B395" s="16">
        <f aca="true" t="shared" si="52" ref="B395:B458">IF(OR(B394="",B394=Fj.afborgana),"",B394+1)</f>
        <v>386</v>
      </c>
      <c r="C395" s="19">
        <f aca="true" t="shared" si="53" ref="C395:C458">IF(B395="","",IF(Verðbólga=0,0,+H394*I395/I394-H394))</f>
        <v>43948.50318883546</v>
      </c>
      <c r="D395" s="17">
        <f aca="true" t="shared" si="54" ref="D395:D458">IF(B395="","",IF(OR(Verðbólga="",Verðbólga=0),H394,H394*I395/I394))</f>
        <v>13468504.550009102</v>
      </c>
      <c r="E395" s="17">
        <f t="shared" si="48"/>
        <v>115370.8817948961</v>
      </c>
      <c r="F395" s="17">
        <f t="shared" si="49"/>
        <v>57241.14433753868</v>
      </c>
      <c r="G395" s="17">
        <f aca="true" t="shared" si="55" ref="G395:G458">IF(B395="","",PMT(Vextir/12,Fj.afborgana-B394,-D395))</f>
        <v>172612.02613243478</v>
      </c>
      <c r="H395" s="17">
        <f t="shared" si="50"/>
        <v>13353133.668214206</v>
      </c>
      <c r="I395" s="2">
        <f t="shared" si="51"/>
        <v>353.1065286972689</v>
      </c>
      <c r="J395" s="19"/>
    </row>
    <row r="396" spans="2:10" ht="14.25">
      <c r="B396" s="16">
        <f t="shared" si="52"/>
        <v>387</v>
      </c>
      <c r="C396" s="19">
        <f t="shared" si="53"/>
        <v>43714.68490665406</v>
      </c>
      <c r="D396" s="17">
        <f t="shared" si="54"/>
        <v>13396848.35312086</v>
      </c>
      <c r="E396" s="17">
        <f t="shared" si="48"/>
        <v>116240.50748850688</v>
      </c>
      <c r="F396" s="17">
        <f t="shared" si="49"/>
        <v>56936.60550076365</v>
      </c>
      <c r="G396" s="17">
        <f t="shared" si="55"/>
        <v>173177.11298927054</v>
      </c>
      <c r="H396" s="17">
        <f t="shared" si="50"/>
        <v>13280607.845632352</v>
      </c>
      <c r="I396" s="2">
        <f t="shared" si="51"/>
        <v>354.2625075876193</v>
      </c>
      <c r="J396" s="19"/>
    </row>
    <row r="397" spans="2:10" ht="14.25">
      <c r="B397" s="16">
        <f t="shared" si="52"/>
        <v>388</v>
      </c>
      <c r="C397" s="19">
        <f t="shared" si="53"/>
        <v>43477.25423602946</v>
      </c>
      <c r="D397" s="17">
        <f t="shared" si="54"/>
        <v>13324085.099868381</v>
      </c>
      <c r="E397" s="17">
        <f t="shared" si="48"/>
        <v>117116.6881189892</v>
      </c>
      <c r="F397" s="17">
        <f t="shared" si="49"/>
        <v>56627.36167444062</v>
      </c>
      <c r="G397" s="17">
        <f t="shared" si="55"/>
        <v>173744.04979342982</v>
      </c>
      <c r="H397" s="17">
        <f t="shared" si="50"/>
        <v>13206968.411749393</v>
      </c>
      <c r="I397" s="2">
        <f t="shared" si="51"/>
        <v>355.4222708520505</v>
      </c>
      <c r="J397" s="19"/>
    </row>
    <row r="398" spans="2:10" ht="14.25">
      <c r="B398" s="16">
        <f t="shared" si="52"/>
        <v>389</v>
      </c>
      <c r="C398" s="19">
        <f t="shared" si="53"/>
        <v>43236.17789178714</v>
      </c>
      <c r="D398" s="17">
        <f t="shared" si="54"/>
        <v>13250204.58964118</v>
      </c>
      <c r="E398" s="17">
        <f t="shared" si="48"/>
        <v>117999.4730951839</v>
      </c>
      <c r="F398" s="17">
        <f t="shared" si="49"/>
        <v>56313.36950597501</v>
      </c>
      <c r="G398" s="17">
        <f t="shared" si="55"/>
        <v>174312.84260115892</v>
      </c>
      <c r="H398" s="17">
        <f t="shared" si="50"/>
        <v>13132205.116545996</v>
      </c>
      <c r="I398" s="2">
        <f t="shared" si="51"/>
        <v>356.5858308796183</v>
      </c>
      <c r="J398" s="19"/>
    </row>
    <row r="399" spans="2:10" ht="14.25">
      <c r="B399" s="16">
        <f t="shared" si="52"/>
        <v>390</v>
      </c>
      <c r="C399" s="19">
        <f t="shared" si="53"/>
        <v>42991.42231803201</v>
      </c>
      <c r="D399" s="17">
        <f t="shared" si="54"/>
        <v>13175196.538864028</v>
      </c>
      <c r="E399" s="17">
        <f t="shared" si="48"/>
        <v>118888.91219835845</v>
      </c>
      <c r="F399" s="17">
        <f t="shared" si="49"/>
        <v>55994.585290172115</v>
      </c>
      <c r="G399" s="17">
        <f t="shared" si="55"/>
        <v>174883.49748853056</v>
      </c>
      <c r="H399" s="17">
        <f t="shared" si="50"/>
        <v>13056307.626665669</v>
      </c>
      <c r="I399" s="2">
        <f t="shared" si="51"/>
        <v>357.7532000999374</v>
      </c>
      <c r="J399" s="19"/>
    </row>
    <row r="400" spans="2:10" ht="14.25">
      <c r="B400" s="16">
        <f t="shared" si="52"/>
        <v>391</v>
      </c>
      <c r="C400" s="19">
        <f t="shared" si="53"/>
        <v>42742.95368604362</v>
      </c>
      <c r="D400" s="17">
        <f t="shared" si="54"/>
        <v>13099050.580351712</v>
      </c>
      <c r="E400" s="17">
        <f t="shared" si="48"/>
        <v>119785.05558501411</v>
      </c>
      <c r="F400" s="17">
        <f t="shared" si="49"/>
        <v>55670.96496649477</v>
      </c>
      <c r="G400" s="17">
        <f t="shared" si="55"/>
        <v>175456.02055150887</v>
      </c>
      <c r="H400" s="17">
        <f t="shared" si="50"/>
        <v>12979265.524766698</v>
      </c>
      <c r="I400" s="2">
        <f t="shared" si="51"/>
        <v>358.9243909833135</v>
      </c>
      <c r="J400" s="19"/>
    </row>
    <row r="401" spans="2:10" ht="14.25">
      <c r="B401" s="16">
        <f t="shared" si="52"/>
        <v>392</v>
      </c>
      <c r="C401" s="19">
        <f t="shared" si="53"/>
        <v>42490.73789215088</v>
      </c>
      <c r="D401" s="17">
        <f t="shared" si="54"/>
        <v>13021756.26265885</v>
      </c>
      <c r="E401" s="17">
        <f t="shared" si="48"/>
        <v>120687.95378971452</v>
      </c>
      <c r="F401" s="17">
        <f t="shared" si="49"/>
        <v>55342.46411630011</v>
      </c>
      <c r="G401" s="17">
        <f t="shared" si="55"/>
        <v>176030.41790601463</v>
      </c>
      <c r="H401" s="17">
        <f t="shared" si="50"/>
        <v>12901068.308869135</v>
      </c>
      <c r="I401" s="2">
        <f t="shared" si="51"/>
        <v>360.0994160408771</v>
      </c>
      <c r="J401" s="19"/>
    </row>
    <row r="402" spans="2:10" ht="14.25">
      <c r="B402" s="16">
        <f t="shared" si="52"/>
        <v>393</v>
      </c>
      <c r="C402" s="19">
        <f t="shared" si="53"/>
        <v>42234.74055561051</v>
      </c>
      <c r="D402" s="17">
        <f t="shared" si="54"/>
        <v>12943303.049424745</v>
      </c>
      <c r="E402" s="17">
        <f t="shared" si="48"/>
        <v>121597.65772793556</v>
      </c>
      <c r="F402" s="17">
        <f t="shared" si="49"/>
        <v>55009.03796005517</v>
      </c>
      <c r="G402" s="17">
        <f t="shared" si="55"/>
        <v>176606.69568799072</v>
      </c>
      <c r="H402" s="17">
        <f t="shared" si="50"/>
        <v>12821705.391696809</v>
      </c>
      <c r="I402" s="2">
        <f t="shared" si="51"/>
        <v>361.2782878247167</v>
      </c>
      <c r="J402" s="19"/>
    </row>
    <row r="403" spans="2:10" ht="14.25">
      <c r="B403" s="16">
        <f t="shared" si="52"/>
        <v>394</v>
      </c>
      <c r="C403" s="19">
        <f t="shared" si="53"/>
        <v>41974.927016431466</v>
      </c>
      <c r="D403" s="17">
        <f t="shared" si="54"/>
        <v>12863680.31871324</v>
      </c>
      <c r="E403" s="17">
        <f t="shared" si="48"/>
        <v>122514.21869893593</v>
      </c>
      <c r="F403" s="17">
        <f t="shared" si="49"/>
        <v>54670.64135453126</v>
      </c>
      <c r="G403" s="17">
        <f t="shared" si="55"/>
        <v>177184.8600534672</v>
      </c>
      <c r="H403" s="17">
        <f t="shared" si="50"/>
        <v>12741166.100014305</v>
      </c>
      <c r="I403" s="2">
        <f t="shared" si="51"/>
        <v>362.4610189280132</v>
      </c>
      <c r="J403" s="19"/>
    </row>
    <row r="404" spans="2:10" ht="14.25">
      <c r="B404" s="16">
        <f t="shared" si="52"/>
        <v>395</v>
      </c>
      <c r="C404" s="19">
        <f t="shared" si="53"/>
        <v>41711.26233322173</v>
      </c>
      <c r="D404" s="17">
        <f t="shared" si="54"/>
        <v>12782877.362347526</v>
      </c>
      <c r="E404" s="17">
        <f t="shared" si="48"/>
        <v>123437.6883886506</v>
      </c>
      <c r="F404" s="17">
        <f t="shared" si="49"/>
        <v>54327.22878997698</v>
      </c>
      <c r="G404" s="17">
        <f t="shared" si="55"/>
        <v>177764.91717862757</v>
      </c>
      <c r="H404" s="17">
        <f t="shared" si="50"/>
        <v>12659439.673958875</v>
      </c>
      <c r="I404" s="2">
        <f t="shared" si="51"/>
        <v>363.64762198517417</v>
      </c>
      <c r="J404" s="19"/>
    </row>
    <row r="405" spans="2:10" ht="14.25">
      <c r="B405" s="16">
        <f t="shared" si="52"/>
        <v>396</v>
      </c>
      <c r="C405" s="19">
        <f t="shared" si="53"/>
        <v>41443.71128098667</v>
      </c>
      <c r="D405" s="17">
        <f t="shared" si="54"/>
        <v>12700883.385239862</v>
      </c>
      <c r="E405" s="17">
        <f t="shared" si="48"/>
        <v>124368.11887260518</v>
      </c>
      <c r="F405" s="17">
        <f t="shared" si="49"/>
        <v>53978.75438726941</v>
      </c>
      <c r="G405" s="17">
        <f t="shared" si="55"/>
        <v>178346.87325987458</v>
      </c>
      <c r="H405" s="17">
        <f t="shared" si="50"/>
        <v>12576515.266367257</v>
      </c>
      <c r="I405" s="2">
        <f t="shared" si="51"/>
        <v>364.83810967196905</v>
      </c>
      <c r="J405" s="19"/>
    </row>
    <row r="406" spans="2:10" ht="14.25">
      <c r="B406" s="16">
        <f t="shared" si="52"/>
        <v>397</v>
      </c>
      <c r="C406" s="19">
        <f t="shared" si="53"/>
        <v>41172.238348938525</v>
      </c>
      <c r="D406" s="17">
        <f t="shared" si="54"/>
        <v>12617687.504716195</v>
      </c>
      <c r="E406" s="17">
        <f t="shared" si="48"/>
        <v>125305.56261885245</v>
      </c>
      <c r="F406" s="17">
        <f t="shared" si="49"/>
        <v>53625.17189504383</v>
      </c>
      <c r="G406" s="17">
        <f t="shared" si="55"/>
        <v>178930.73451389628</v>
      </c>
      <c r="H406" s="17">
        <f t="shared" si="50"/>
        <v>12492381.942097344</v>
      </c>
      <c r="I406" s="2">
        <f t="shared" si="51"/>
        <v>366.0324947056644</v>
      </c>
      <c r="J406" s="19"/>
    </row>
    <row r="407" spans="2:10" ht="14.25">
      <c r="B407" s="16">
        <f t="shared" si="52"/>
        <v>398</v>
      </c>
      <c r="C407" s="19">
        <f t="shared" si="53"/>
        <v>40896.80773826875</v>
      </c>
      <c r="D407" s="17">
        <f t="shared" si="54"/>
        <v>12533278.749835612</v>
      </c>
      <c r="E407" s="17">
        <f t="shared" si="48"/>
        <v>126250.07249093111</v>
      </c>
      <c r="F407" s="17">
        <f t="shared" si="49"/>
        <v>53266.434686801345</v>
      </c>
      <c r="G407" s="17">
        <f t="shared" si="55"/>
        <v>179516.50717773245</v>
      </c>
      <c r="H407" s="17">
        <f t="shared" si="50"/>
        <v>12407028.677344682</v>
      </c>
      <c r="I407" s="2">
        <f t="shared" si="51"/>
        <v>367.23078984515985</v>
      </c>
      <c r="J407" s="19"/>
    </row>
    <row r="408" spans="2:10" ht="14.25">
      <c r="B408" s="16">
        <f t="shared" si="52"/>
        <v>399</v>
      </c>
      <c r="C408" s="19">
        <f t="shared" si="53"/>
        <v>40617.38335990533</v>
      </c>
      <c r="D408" s="17">
        <f t="shared" si="54"/>
        <v>12447646.060704587</v>
      </c>
      <c r="E408" s="17">
        <f t="shared" si="48"/>
        <v>127201.70175084716</v>
      </c>
      <c r="F408" s="17">
        <f t="shared" si="49"/>
        <v>52902.4957579945</v>
      </c>
      <c r="G408" s="17">
        <f t="shared" si="55"/>
        <v>180104.19750884167</v>
      </c>
      <c r="H408" s="17">
        <f t="shared" si="50"/>
        <v>12320444.35895374</v>
      </c>
      <c r="I408" s="2">
        <f t="shared" si="51"/>
        <v>368.43300789112425</v>
      </c>
      <c r="J408" s="19"/>
    </row>
    <row r="409" spans="2:10" ht="14.25">
      <c r="B409" s="16">
        <f t="shared" si="52"/>
        <v>400</v>
      </c>
      <c r="C409" s="19">
        <f t="shared" si="53"/>
        <v>40333.92883227579</v>
      </c>
      <c r="D409" s="17">
        <f t="shared" si="54"/>
        <v>12360778.287786016</v>
      </c>
      <c r="E409" s="17">
        <f t="shared" si="48"/>
        <v>128160.50406207686</v>
      </c>
      <c r="F409" s="17">
        <f t="shared" si="49"/>
        <v>52533.30772309057</v>
      </c>
      <c r="G409" s="17">
        <f t="shared" si="55"/>
        <v>180693.81178516743</v>
      </c>
      <c r="H409" s="17">
        <f t="shared" si="50"/>
        <v>12232617.78372394</v>
      </c>
      <c r="I409" s="2">
        <f t="shared" si="51"/>
        <v>369.63916168613264</v>
      </c>
      <c r="J409" s="19"/>
    </row>
    <row r="410" spans="2:10" ht="14.25">
      <c r="B410" s="16">
        <f t="shared" si="52"/>
        <v>401</v>
      </c>
      <c r="C410" s="19">
        <f t="shared" si="53"/>
        <v>40046.40747901052</v>
      </c>
      <c r="D410" s="17">
        <f t="shared" si="54"/>
        <v>12272664.19120295</v>
      </c>
      <c r="E410" s="17">
        <f t="shared" si="48"/>
        <v>129126.53349259318</v>
      </c>
      <c r="F410" s="17">
        <f t="shared" si="49"/>
        <v>52158.82281261254</v>
      </c>
      <c r="G410" s="17">
        <f t="shared" si="55"/>
        <v>181285.35630520573</v>
      </c>
      <c r="H410" s="17">
        <f t="shared" si="50"/>
        <v>12143537.657710357</v>
      </c>
      <c r="I410" s="2">
        <f t="shared" si="51"/>
        <v>370.8492641148032</v>
      </c>
      <c r="J410" s="19"/>
    </row>
    <row r="411" spans="2:10" ht="14.25">
      <c r="B411" s="16">
        <f t="shared" si="52"/>
        <v>402</v>
      </c>
      <c r="C411" s="19">
        <f t="shared" si="53"/>
        <v>39754.78232667595</v>
      </c>
      <c r="D411" s="17">
        <f t="shared" si="54"/>
        <v>12183292.440037033</v>
      </c>
      <c r="E411" s="17">
        <f t="shared" si="48"/>
        <v>130099.84451791472</v>
      </c>
      <c r="F411" s="17">
        <f t="shared" si="49"/>
        <v>51778.99287015738</v>
      </c>
      <c r="G411" s="17">
        <f t="shared" si="55"/>
        <v>181878.8373880721</v>
      </c>
      <c r="H411" s="17">
        <f t="shared" si="50"/>
        <v>12053192.595519118</v>
      </c>
      <c r="I411" s="2">
        <f t="shared" si="51"/>
        <v>372.063328103935</v>
      </c>
      <c r="J411" s="19"/>
    </row>
    <row r="412" spans="2:10" ht="14.25">
      <c r="B412" s="16">
        <f t="shared" si="52"/>
        <v>403</v>
      </c>
      <c r="C412" s="19">
        <f t="shared" si="53"/>
        <v>39459.01610245556</v>
      </c>
      <c r="D412" s="17">
        <f t="shared" si="54"/>
        <v>12092651.611621574</v>
      </c>
      <c r="E412" s="17">
        <f t="shared" si="48"/>
        <v>131080.49202417786</v>
      </c>
      <c r="F412" s="17">
        <f t="shared" si="49"/>
        <v>51393.76934939169</v>
      </c>
      <c r="G412" s="17">
        <f t="shared" si="55"/>
        <v>182474.26137356955</v>
      </c>
      <c r="H412" s="17">
        <f t="shared" si="50"/>
        <v>11961571.119597396</v>
      </c>
      <c r="I412" s="2">
        <f t="shared" si="51"/>
        <v>373.2813666226462</v>
      </c>
      <c r="J412" s="19"/>
    </row>
    <row r="413" spans="2:10" ht="14.25">
      <c r="B413" s="16">
        <f t="shared" si="52"/>
        <v>404</v>
      </c>
      <c r="C413" s="19">
        <f t="shared" si="53"/>
        <v>39159.071231829</v>
      </c>
      <c r="D413" s="17">
        <f t="shared" si="54"/>
        <v>12000730.190829225</v>
      </c>
      <c r="E413" s="17">
        <f t="shared" si="48"/>
        <v>132068.5313112314</v>
      </c>
      <c r="F413" s="17">
        <f t="shared" si="49"/>
        <v>51003.1033110242</v>
      </c>
      <c r="G413" s="17">
        <f t="shared" si="55"/>
        <v>183071.6346222556</v>
      </c>
      <c r="H413" s="17">
        <f t="shared" si="50"/>
        <v>11868661.659517994</v>
      </c>
      <c r="I413" s="2">
        <f t="shared" si="51"/>
        <v>374.50339268251236</v>
      </c>
      <c r="J413" s="19"/>
    </row>
    <row r="414" spans="2:10" ht="14.25">
      <c r="B414" s="16">
        <f t="shared" si="52"/>
        <v>405</v>
      </c>
      <c r="C414" s="19">
        <f t="shared" si="53"/>
        <v>38854.90983622335</v>
      </c>
      <c r="D414" s="17">
        <f t="shared" si="54"/>
        <v>11907516.569354217</v>
      </c>
      <c r="E414" s="17">
        <f t="shared" si="48"/>
        <v>133064.01809575525</v>
      </c>
      <c r="F414" s="17">
        <f t="shared" si="49"/>
        <v>50606.94541975542</v>
      </c>
      <c r="G414" s="17">
        <f t="shared" si="55"/>
        <v>183670.96351551067</v>
      </c>
      <c r="H414" s="17">
        <f t="shared" si="50"/>
        <v>11774452.551258462</v>
      </c>
      <c r="I414" s="2">
        <f t="shared" si="51"/>
        <v>375.72941933770556</v>
      </c>
      <c r="J414" s="19"/>
    </row>
    <row r="415" spans="2:10" ht="14.25">
      <c r="B415" s="16">
        <f t="shared" si="52"/>
        <v>406</v>
      </c>
      <c r="C415" s="19">
        <f t="shared" si="53"/>
        <v>38546.49373066984</v>
      </c>
      <c r="D415" s="17">
        <f t="shared" si="54"/>
        <v>11812999.044989131</v>
      </c>
      <c r="E415" s="17">
        <f t="shared" si="48"/>
        <v>134067.00851440246</v>
      </c>
      <c r="F415" s="17">
        <f t="shared" si="49"/>
        <v>50205.24594120381</v>
      </c>
      <c r="G415" s="17">
        <f t="shared" si="55"/>
        <v>184272.25445560628</v>
      </c>
      <c r="H415" s="17">
        <f t="shared" si="50"/>
        <v>11678932.036474729</v>
      </c>
      <c r="I415" s="2">
        <f t="shared" si="51"/>
        <v>376.95945968513394</v>
      </c>
      <c r="J415" s="19"/>
    </row>
    <row r="416" spans="2:10" ht="14.25">
      <c r="B416" s="16">
        <f t="shared" si="52"/>
        <v>407</v>
      </c>
      <c r="C416" s="19">
        <f t="shared" si="53"/>
        <v>38233.784421404824</v>
      </c>
      <c r="D416" s="17">
        <f t="shared" si="54"/>
        <v>11717165.820896134</v>
      </c>
      <c r="E416" s="17">
        <f t="shared" si="48"/>
        <v>135077.55912696457</v>
      </c>
      <c r="F416" s="17">
        <f t="shared" si="49"/>
        <v>49797.95473880856</v>
      </c>
      <c r="G416" s="17">
        <f t="shared" si="55"/>
        <v>184875.51386577313</v>
      </c>
      <c r="H416" s="17">
        <f t="shared" si="50"/>
        <v>11582088.26176917</v>
      </c>
      <c r="I416" s="2">
        <f t="shared" si="51"/>
        <v>378.1935268645814</v>
      </c>
      <c r="J416" s="19"/>
    </row>
    <row r="417" spans="2:10" ht="14.25">
      <c r="B417" s="16">
        <f t="shared" si="52"/>
        <v>408</v>
      </c>
      <c r="C417" s="19">
        <f t="shared" si="53"/>
        <v>37916.74310349487</v>
      </c>
      <c r="D417" s="17">
        <f t="shared" si="54"/>
        <v>11620005.004872665</v>
      </c>
      <c r="E417" s="17">
        <f t="shared" si="48"/>
        <v>136095.7269195612</v>
      </c>
      <c r="F417" s="17">
        <f t="shared" si="49"/>
        <v>49385.02127070882</v>
      </c>
      <c r="G417" s="17">
        <f t="shared" si="55"/>
        <v>185480.74819027</v>
      </c>
      <c r="H417" s="17">
        <f t="shared" si="50"/>
        <v>11483909.277953103</v>
      </c>
      <c r="I417" s="2">
        <f t="shared" si="51"/>
        <v>379.4316340588481</v>
      </c>
      <c r="J417" s="19"/>
    </row>
    <row r="418" spans="2:10" ht="14.25">
      <c r="B418" s="16">
        <f t="shared" si="52"/>
        <v>409</v>
      </c>
      <c r="C418" s="19">
        <f t="shared" si="53"/>
        <v>37595.33065839857</v>
      </c>
      <c r="D418" s="17">
        <f t="shared" si="54"/>
        <v>11521504.608611502</v>
      </c>
      <c r="E418" s="17">
        <f t="shared" si="48"/>
        <v>137121.56930785367</v>
      </c>
      <c r="F418" s="17">
        <f t="shared" si="49"/>
        <v>48966.39458659888</v>
      </c>
      <c r="G418" s="17">
        <f t="shared" si="55"/>
        <v>186087.96389445255</v>
      </c>
      <c r="H418" s="17">
        <f t="shared" si="50"/>
        <v>11384383.039303647</v>
      </c>
      <c r="I418" s="2">
        <f t="shared" si="51"/>
        <v>380.6737944938913</v>
      </c>
      <c r="J418" s="19"/>
    </row>
    <row r="419" spans="2:10" ht="14.25">
      <c r="B419" s="16">
        <f t="shared" si="52"/>
        <v>410</v>
      </c>
      <c r="C419" s="19">
        <f t="shared" si="53"/>
        <v>37269.507651558146</v>
      </c>
      <c r="D419" s="17">
        <f t="shared" si="54"/>
        <v>11421652.546955206</v>
      </c>
      <c r="E419" s="17">
        <f t="shared" si="48"/>
        <v>138155.14414028265</v>
      </c>
      <c r="F419" s="17">
        <f t="shared" si="49"/>
        <v>48542.02332455962</v>
      </c>
      <c r="G419" s="17">
        <f t="shared" si="55"/>
        <v>186697.16746484226</v>
      </c>
      <c r="H419" s="17">
        <f t="shared" si="50"/>
        <v>11283497.402814923</v>
      </c>
      <c r="I419" s="2">
        <f t="shared" si="51"/>
        <v>381.92002143896656</v>
      </c>
      <c r="J419" s="19"/>
    </row>
    <row r="420" spans="2:10" ht="14.25">
      <c r="B420" s="16">
        <f t="shared" si="52"/>
        <v>411</v>
      </c>
      <c r="C420" s="19">
        <f t="shared" si="53"/>
        <v>36939.2343299333</v>
      </c>
      <c r="D420" s="17">
        <f t="shared" si="54"/>
        <v>11320436.637144856</v>
      </c>
      <c r="E420" s="17">
        <f t="shared" si="48"/>
        <v>139196.5097013302</v>
      </c>
      <c r="F420" s="17">
        <f t="shared" si="49"/>
        <v>48111.85570786564</v>
      </c>
      <c r="G420" s="17">
        <f t="shared" si="55"/>
        <v>187308.36540919583</v>
      </c>
      <c r="H420" s="17">
        <f t="shared" si="50"/>
        <v>11181240.127443526</v>
      </c>
      <c r="I420" s="2">
        <f t="shared" si="51"/>
        <v>383.17032820676957</v>
      </c>
      <c r="J420" s="19"/>
    </row>
    <row r="421" spans="2:10" ht="14.25">
      <c r="B421" s="16">
        <f t="shared" si="52"/>
        <v>412</v>
      </c>
      <c r="C421" s="19">
        <f t="shared" si="53"/>
        <v>36604.470619529486</v>
      </c>
      <c r="D421" s="17">
        <f t="shared" si="54"/>
        <v>11217844.598063055</v>
      </c>
      <c r="E421" s="17">
        <f t="shared" si="48"/>
        <v>140245.7247148065</v>
      </c>
      <c r="F421" s="17">
        <f t="shared" si="49"/>
        <v>47675.839541767986</v>
      </c>
      <c r="G421" s="17">
        <f t="shared" si="55"/>
        <v>187921.5642565745</v>
      </c>
      <c r="H421" s="17">
        <f t="shared" si="50"/>
        <v>11077598.87334825</v>
      </c>
      <c r="I421" s="2">
        <f t="shared" si="51"/>
        <v>384.42472815357826</v>
      </c>
      <c r="J421" s="19"/>
    </row>
    <row r="422" spans="2:10" ht="14.25">
      <c r="B422" s="16">
        <f t="shared" si="52"/>
        <v>413</v>
      </c>
      <c r="C422" s="19">
        <f t="shared" si="53"/>
        <v>36265.17612292245</v>
      </c>
      <c r="D422" s="17">
        <f t="shared" si="54"/>
        <v>11113864.049471172</v>
      </c>
      <c r="E422" s="17">
        <f t="shared" si="48"/>
        <v>141302.84834716187</v>
      </c>
      <c r="F422" s="17">
        <f t="shared" si="49"/>
        <v>47233.92221025247</v>
      </c>
      <c r="G422" s="17">
        <f t="shared" si="55"/>
        <v>188536.77055741433</v>
      </c>
      <c r="H422" s="17">
        <f t="shared" si="50"/>
        <v>10972561.20112401</v>
      </c>
      <c r="I422" s="2">
        <f t="shared" si="51"/>
        <v>385.68323467939564</v>
      </c>
      <c r="J422" s="19"/>
    </row>
    <row r="423" spans="2:10" ht="14.25">
      <c r="B423" s="16">
        <f t="shared" si="52"/>
        <v>414</v>
      </c>
      <c r="C423" s="19">
        <f t="shared" si="53"/>
        <v>35921.31011673063</v>
      </c>
      <c r="D423" s="17">
        <f t="shared" si="54"/>
        <v>11008482.511240741</v>
      </c>
      <c r="E423" s="17">
        <f t="shared" si="48"/>
        <v>142367.94021082227</v>
      </c>
      <c r="F423" s="17">
        <f t="shared" si="49"/>
        <v>46786.05067277315</v>
      </c>
      <c r="G423" s="17">
        <f t="shared" si="55"/>
        <v>189153.99088359543</v>
      </c>
      <c r="H423" s="17">
        <f t="shared" si="50"/>
        <v>10866114.571029918</v>
      </c>
      <c r="I423" s="2">
        <f t="shared" si="51"/>
        <v>386.9458612280927</v>
      </c>
      <c r="J423" s="19"/>
    </row>
    <row r="424" spans="2:10" ht="14.25">
      <c r="B424" s="16">
        <f t="shared" si="52"/>
        <v>415</v>
      </c>
      <c r="C424" s="19">
        <f t="shared" si="53"/>
        <v>35572.831549111754</v>
      </c>
      <c r="D424" s="17">
        <f t="shared" si="54"/>
        <v>10901687.40257903</v>
      </c>
      <c r="E424" s="17">
        <f t="shared" si="48"/>
        <v>143441.06036755195</v>
      </c>
      <c r="F424" s="17">
        <f t="shared" si="49"/>
        <v>46332.171460960875</v>
      </c>
      <c r="G424" s="17">
        <f t="shared" si="55"/>
        <v>189773.23182851283</v>
      </c>
      <c r="H424" s="17">
        <f t="shared" si="50"/>
        <v>10758246.342211477</v>
      </c>
      <c r="I424" s="2">
        <f t="shared" si="51"/>
        <v>388.21262128755234</v>
      </c>
      <c r="J424" s="19"/>
    </row>
    <row r="425" spans="2:10" ht="14.25">
      <c r="B425" s="16">
        <f t="shared" si="52"/>
        <v>416</v>
      </c>
      <c r="C425" s="19">
        <f t="shared" si="53"/>
        <v>35219.69903719425</v>
      </c>
      <c r="D425" s="17">
        <f t="shared" si="54"/>
        <v>10793466.041248672</v>
      </c>
      <c r="E425" s="17">
        <f t="shared" si="48"/>
        <v>144522.2693318395</v>
      </c>
      <c r="F425" s="17">
        <f t="shared" si="49"/>
        <v>45872.23067530685</v>
      </c>
      <c r="G425" s="17">
        <f t="shared" si="55"/>
        <v>190394.50000714633</v>
      </c>
      <c r="H425" s="17">
        <f t="shared" si="50"/>
        <v>10648943.771916833</v>
      </c>
      <c r="I425" s="2">
        <f t="shared" si="51"/>
        <v>389.4835283898131</v>
      </c>
      <c r="J425" s="19"/>
    </row>
    <row r="426" spans="2:10" ht="14.25">
      <c r="B426" s="16">
        <f t="shared" si="52"/>
        <v>417</v>
      </c>
      <c r="C426" s="19">
        <f t="shared" si="53"/>
        <v>34861.870864523575</v>
      </c>
      <c r="D426" s="17">
        <f t="shared" si="54"/>
        <v>10683805.642781356</v>
      </c>
      <c r="E426" s="17">
        <f t="shared" si="48"/>
        <v>145611.6280743109</v>
      </c>
      <c r="F426" s="17">
        <f t="shared" si="49"/>
        <v>45406.17398182076</v>
      </c>
      <c r="G426" s="17">
        <f t="shared" si="55"/>
        <v>191017.80205613165</v>
      </c>
      <c r="H426" s="17">
        <f t="shared" si="50"/>
        <v>10538194.014707046</v>
      </c>
      <c r="I426" s="2">
        <f t="shared" si="51"/>
        <v>390.75859611121405</v>
      </c>
      <c r="J426" s="19"/>
    </row>
    <row r="427" spans="2:10" ht="14.25">
      <c r="B427" s="16">
        <f t="shared" si="52"/>
        <v>418</v>
      </c>
      <c r="C427" s="19">
        <f t="shared" si="53"/>
        <v>34499.304978474975</v>
      </c>
      <c r="D427" s="17">
        <f t="shared" si="54"/>
        <v>10572693.31968552</v>
      </c>
      <c r="E427" s="17">
        <f t="shared" si="48"/>
        <v>146709.19802516748</v>
      </c>
      <c r="F427" s="17">
        <f t="shared" si="49"/>
        <v>44933.94660866346</v>
      </c>
      <c r="G427" s="17">
        <f t="shared" si="55"/>
        <v>191643.14463383093</v>
      </c>
      <c r="H427" s="17">
        <f t="shared" si="50"/>
        <v>10425984.121660354</v>
      </c>
      <c r="I427" s="2">
        <f t="shared" si="51"/>
        <v>392.0378380725395</v>
      </c>
      <c r="J427" s="19"/>
    </row>
    <row r="428" spans="2:10" ht="14.25">
      <c r="B428" s="16">
        <f t="shared" si="52"/>
        <v>419</v>
      </c>
      <c r="C428" s="19">
        <f t="shared" si="53"/>
        <v>34131.958987653255</v>
      </c>
      <c r="D428" s="17">
        <f t="shared" si="54"/>
        <v>10460116.080648007</v>
      </c>
      <c r="E428" s="17">
        <f t="shared" si="48"/>
        <v>147815.04107765047</v>
      </c>
      <c r="F428" s="17">
        <f t="shared" si="49"/>
        <v>44455.49334275402</v>
      </c>
      <c r="G428" s="17">
        <f t="shared" si="55"/>
        <v>192270.5344204045</v>
      </c>
      <c r="H428" s="17">
        <f t="shared" si="50"/>
        <v>10312301.039570356</v>
      </c>
      <c r="I428" s="2">
        <f t="shared" si="51"/>
        <v>393.32126793916484</v>
      </c>
      <c r="J428" s="19"/>
    </row>
    <row r="429" spans="2:10" ht="14.25">
      <c r="B429" s="16">
        <f t="shared" si="52"/>
        <v>420</v>
      </c>
      <c r="C429" s="19">
        <f t="shared" si="53"/>
        <v>33759.79015925154</v>
      </c>
      <c r="D429" s="17">
        <f t="shared" si="54"/>
        <v>10346060.829729607</v>
      </c>
      <c r="E429" s="17">
        <f t="shared" si="48"/>
        <v>148929.2195915303</v>
      </c>
      <c r="F429" s="17">
        <f t="shared" si="49"/>
        <v>43970.75852635083</v>
      </c>
      <c r="G429" s="17">
        <f t="shared" si="55"/>
        <v>192899.97811788114</v>
      </c>
      <c r="H429" s="17">
        <f t="shared" si="50"/>
        <v>10197131.610138077</v>
      </c>
      <c r="I429" s="2">
        <f t="shared" si="51"/>
        <v>394.6088994212022</v>
      </c>
      <c r="J429" s="19"/>
    </row>
    <row r="430" spans="2:10" ht="14.25">
      <c r="B430" s="16">
        <f t="shared" si="52"/>
        <v>421</v>
      </c>
      <c r="C430" s="19">
        <f t="shared" si="53"/>
        <v>33382.75541642681</v>
      </c>
      <c r="D430" s="17">
        <f t="shared" si="54"/>
        <v>10230514.365554504</v>
      </c>
      <c r="E430" s="17">
        <f t="shared" si="48"/>
        <v>150051.7963966244</v>
      </c>
      <c r="F430" s="17">
        <f t="shared" si="49"/>
        <v>43479.68605360664</v>
      </c>
      <c r="G430" s="17">
        <f t="shared" si="55"/>
        <v>193531.48245023107</v>
      </c>
      <c r="H430" s="17">
        <f t="shared" si="50"/>
        <v>10080462.56915788</v>
      </c>
      <c r="I430" s="2">
        <f t="shared" si="51"/>
        <v>395.9007462736471</v>
      </c>
      <c r="J430" s="19"/>
    </row>
    <row r="431" spans="2:10" ht="14.25">
      <c r="B431" s="16">
        <f t="shared" si="52"/>
        <v>422</v>
      </c>
      <c r="C431" s="19">
        <f t="shared" si="53"/>
        <v>33000.81133561768</v>
      </c>
      <c r="D431" s="17">
        <f t="shared" si="54"/>
        <v>10113463.380493497</v>
      </c>
      <c r="E431" s="17">
        <f t="shared" si="48"/>
        <v>151182.834796339</v>
      </c>
      <c r="F431" s="17">
        <f t="shared" si="49"/>
        <v>42982.21936709736</v>
      </c>
      <c r="G431" s="17">
        <f t="shared" si="55"/>
        <v>194165.05416343638</v>
      </c>
      <c r="H431" s="17">
        <f t="shared" si="50"/>
        <v>9962280.545697158</v>
      </c>
      <c r="I431" s="2">
        <f t="shared" si="51"/>
        <v>397.19682229652534</v>
      </c>
      <c r="J431" s="19"/>
    </row>
    <row r="432" spans="2:10" ht="14.25">
      <c r="B432" s="16">
        <f t="shared" si="52"/>
        <v>423</v>
      </c>
      <c r="C432" s="19">
        <f t="shared" si="53"/>
        <v>32613.91414387524</v>
      </c>
      <c r="D432" s="17">
        <f t="shared" si="54"/>
        <v>9994894.459841033</v>
      </c>
      <c r="E432" s="17">
        <f t="shared" si="48"/>
        <v>152322.39857123955</v>
      </c>
      <c r="F432" s="17">
        <f t="shared" si="49"/>
        <v>42478.30145432439</v>
      </c>
      <c r="G432" s="17">
        <f t="shared" si="55"/>
        <v>194800.70002556394</v>
      </c>
      <c r="H432" s="17">
        <f t="shared" si="50"/>
        <v>9842572.061269794</v>
      </c>
      <c r="I432" s="2">
        <f t="shared" si="51"/>
        <v>398.49714133504045</v>
      </c>
      <c r="J432" s="19"/>
    </row>
    <row r="433" spans="2:10" ht="14.25">
      <c r="B433" s="16">
        <f t="shared" si="52"/>
        <v>424</v>
      </c>
      <c r="C433" s="19">
        <f t="shared" si="53"/>
        <v>32222.01971613802</v>
      </c>
      <c r="D433" s="17">
        <f t="shared" si="54"/>
        <v>9874794.080985932</v>
      </c>
      <c r="E433" s="17">
        <f t="shared" si="48"/>
        <v>153470.55198264765</v>
      </c>
      <c r="F433" s="17">
        <f t="shared" si="49"/>
        <v>41967.874844190206</v>
      </c>
      <c r="G433" s="17">
        <f t="shared" si="55"/>
        <v>195438.42682683785</v>
      </c>
      <c r="H433" s="17">
        <f t="shared" si="50"/>
        <v>9721323.529003285</v>
      </c>
      <c r="I433" s="2">
        <f t="shared" si="51"/>
        <v>399.8017172797215</v>
      </c>
      <c r="J433" s="19"/>
    </row>
    <row r="434" spans="2:10" ht="14.25">
      <c r="B434" s="16">
        <f t="shared" si="52"/>
        <v>425</v>
      </c>
      <c r="C434" s="19">
        <f t="shared" si="53"/>
        <v>31825.08357252367</v>
      </c>
      <c r="D434" s="17">
        <f t="shared" si="54"/>
        <v>9753148.612575809</v>
      </c>
      <c r="E434" s="17">
        <f t="shared" si="48"/>
        <v>154627.35977626417</v>
      </c>
      <c r="F434" s="17">
        <f t="shared" si="49"/>
        <v>41450.88160344718</v>
      </c>
      <c r="G434" s="17">
        <f t="shared" si="55"/>
        <v>196078.24137971134</v>
      </c>
      <c r="H434" s="17">
        <f t="shared" si="50"/>
        <v>9598521.252799544</v>
      </c>
      <c r="I434" s="2">
        <f t="shared" si="51"/>
        <v>401.11056406657156</v>
      </c>
      <c r="J434" s="19"/>
    </row>
    <row r="435" spans="2:10" ht="14.25">
      <c r="B435" s="16">
        <f t="shared" si="52"/>
        <v>426</v>
      </c>
      <c r="C435" s="19">
        <f t="shared" si="53"/>
        <v>31423.060875572264</v>
      </c>
      <c r="D435" s="17">
        <f t="shared" si="54"/>
        <v>9629944.313675117</v>
      </c>
      <c r="E435" s="17">
        <f t="shared" si="48"/>
        <v>155792.88718582047</v>
      </c>
      <c r="F435" s="17">
        <f t="shared" si="49"/>
        <v>40927.26333311924</v>
      </c>
      <c r="G435" s="17">
        <f t="shared" si="55"/>
        <v>196720.1505189397</v>
      </c>
      <c r="H435" s="17">
        <f t="shared" si="50"/>
        <v>9474151.426489295</v>
      </c>
      <c r="I435" s="2">
        <f t="shared" si="51"/>
        <v>402.42369567721653</v>
      </c>
      <c r="J435" s="19"/>
    </row>
    <row r="436" spans="2:10" ht="14.25">
      <c r="B436" s="16">
        <f t="shared" si="52"/>
        <v>427</v>
      </c>
      <c r="C436" s="19">
        <f t="shared" si="53"/>
        <v>31015.906427474692</v>
      </c>
      <c r="D436" s="17">
        <f t="shared" si="54"/>
        <v>9505167.33291677</v>
      </c>
      <c r="E436" s="17">
        <f t="shared" si="48"/>
        <v>156967.19993675753</v>
      </c>
      <c r="F436" s="17">
        <f t="shared" si="49"/>
        <v>40396.96116489627</v>
      </c>
      <c r="G436" s="17">
        <f t="shared" si="55"/>
        <v>197364.1611016538</v>
      </c>
      <c r="H436" s="17">
        <f t="shared" si="50"/>
        <v>9348200.132980013</v>
      </c>
      <c r="I436" s="2">
        <f t="shared" si="51"/>
        <v>403.74112613905453</v>
      </c>
      <c r="J436" s="19"/>
    </row>
    <row r="437" spans="2:10" ht="14.25">
      <c r="B437" s="16">
        <f t="shared" si="52"/>
        <v>428</v>
      </c>
      <c r="C437" s="19">
        <f t="shared" si="53"/>
        <v>30603.57466729358</v>
      </c>
      <c r="D437" s="17">
        <f t="shared" si="54"/>
        <v>9378803.707647307</v>
      </c>
      <c r="E437" s="17">
        <f t="shared" si="48"/>
        <v>158150.36424993165</v>
      </c>
      <c r="F437" s="17">
        <f t="shared" si="49"/>
        <v>39859.915757501054</v>
      </c>
      <c r="G437" s="17">
        <f t="shared" si="55"/>
        <v>198010.2800074327</v>
      </c>
      <c r="H437" s="17">
        <f t="shared" si="50"/>
        <v>9220653.343397375</v>
      </c>
      <c r="I437" s="2">
        <f t="shared" si="51"/>
        <v>405.06286952540574</v>
      </c>
      <c r="J437" s="19"/>
    </row>
    <row r="438" spans="2:10" ht="14.25">
      <c r="B438" s="16">
        <f t="shared" si="52"/>
        <v>429</v>
      </c>
      <c r="C438" s="19">
        <f t="shared" si="53"/>
        <v>30186.019668145105</v>
      </c>
      <c r="D438" s="17">
        <f t="shared" si="54"/>
        <v>9250839.36306552</v>
      </c>
      <c r="E438" s="17">
        <f t="shared" si="48"/>
        <v>159342.4468453489</v>
      </c>
      <c r="F438" s="17">
        <f t="shared" si="49"/>
        <v>39316.067293028456</v>
      </c>
      <c r="G438" s="17">
        <f t="shared" si="55"/>
        <v>198658.51413837736</v>
      </c>
      <c r="H438" s="17">
        <f t="shared" si="50"/>
        <v>9091496.916220171</v>
      </c>
      <c r="I438" s="2">
        <f t="shared" si="51"/>
        <v>406.3889399556627</v>
      </c>
      <c r="J438" s="19"/>
    </row>
    <row r="439" spans="2:10" ht="14.25">
      <c r="B439" s="16">
        <f t="shared" si="52"/>
        <v>430</v>
      </c>
      <c r="C439" s="19">
        <f t="shared" si="53"/>
        <v>29763.195134369656</v>
      </c>
      <c r="D439" s="17">
        <f t="shared" si="54"/>
        <v>9121260.111354541</v>
      </c>
      <c r="E439" s="17">
        <f t="shared" si="48"/>
        <v>160543.5149459278</v>
      </c>
      <c r="F439" s="17">
        <f t="shared" si="49"/>
        <v>38765.35547325679</v>
      </c>
      <c r="G439" s="17">
        <f t="shared" si="55"/>
        <v>199308.8704191846</v>
      </c>
      <c r="H439" s="17">
        <f t="shared" si="50"/>
        <v>8960716.596408613</v>
      </c>
      <c r="I439" s="2">
        <f t="shared" si="51"/>
        <v>407.7193515954412</v>
      </c>
      <c r="J439" s="19"/>
    </row>
    <row r="440" spans="2:10" ht="14.25">
      <c r="B440" s="16">
        <f t="shared" si="52"/>
        <v>431</v>
      </c>
      <c r="C440" s="19">
        <f t="shared" si="53"/>
        <v>29335.054398672655</v>
      </c>
      <c r="D440" s="17">
        <f t="shared" si="54"/>
        <v>8990051.650807286</v>
      </c>
      <c r="E440" s="17">
        <f t="shared" si="48"/>
        <v>161753.6362812902</v>
      </c>
      <c r="F440" s="17">
        <f t="shared" si="49"/>
        <v>38207.71951593096</v>
      </c>
      <c r="G440" s="17">
        <f t="shared" si="55"/>
        <v>199961.35579722116</v>
      </c>
      <c r="H440" s="17">
        <f t="shared" si="50"/>
        <v>8828298.014525995</v>
      </c>
      <c r="I440" s="2">
        <f t="shared" si="51"/>
        <v>409.05411865673153</v>
      </c>
      <c r="J440" s="19"/>
    </row>
    <row r="441" spans="2:10" ht="14.25">
      <c r="B441" s="16">
        <f t="shared" si="52"/>
        <v>432</v>
      </c>
      <c r="C441" s="19">
        <f t="shared" si="53"/>
        <v>28901.55041926168</v>
      </c>
      <c r="D441" s="17">
        <f t="shared" si="54"/>
        <v>8857199.564945256</v>
      </c>
      <c r="E441" s="17">
        <f t="shared" si="48"/>
        <v>162972.87909157964</v>
      </c>
      <c r="F441" s="17">
        <f t="shared" si="49"/>
        <v>37643.09815101734</v>
      </c>
      <c r="G441" s="17">
        <f t="shared" si="55"/>
        <v>200615.97724259697</v>
      </c>
      <c r="H441" s="17">
        <f t="shared" si="50"/>
        <v>8694226.685853677</v>
      </c>
      <c r="I441" s="2">
        <f t="shared" si="51"/>
        <v>410.39325539805037</v>
      </c>
      <c r="J441" s="19"/>
    </row>
    <row r="442" spans="2:10" ht="14.25">
      <c r="B442" s="16">
        <f t="shared" si="52"/>
        <v>433</v>
      </c>
      <c r="C442" s="19">
        <f t="shared" si="53"/>
        <v>28462.635776933283</v>
      </c>
      <c r="D442" s="17">
        <f t="shared" si="54"/>
        <v>8722689.32163061</v>
      </c>
      <c r="E442" s="17">
        <f t="shared" si="48"/>
        <v>164201.31213131073</v>
      </c>
      <c r="F442" s="17">
        <f t="shared" si="49"/>
        <v>37071.42961693009</v>
      </c>
      <c r="G442" s="17">
        <f t="shared" si="55"/>
        <v>201272.7417482408</v>
      </c>
      <c r="H442" s="17">
        <f t="shared" si="50"/>
        <v>8558488.0094993</v>
      </c>
      <c r="I442" s="2">
        <f t="shared" si="51"/>
        <v>411.73677612459306</v>
      </c>
      <c r="J442" s="19"/>
    </row>
    <row r="443" spans="2:10" ht="14.25">
      <c r="B443" s="16">
        <f t="shared" si="52"/>
        <v>434</v>
      </c>
      <c r="C443" s="19">
        <f t="shared" si="53"/>
        <v>28018.262672170997</v>
      </c>
      <c r="D443" s="17">
        <f t="shared" si="54"/>
        <v>8586506.272171471</v>
      </c>
      <c r="E443" s="17">
        <f t="shared" si="48"/>
        <v>165439.0046732455</v>
      </c>
      <c r="F443" s="17">
        <f t="shared" si="49"/>
        <v>36492.651656728754</v>
      </c>
      <c r="G443" s="17">
        <f t="shared" si="55"/>
        <v>201931.65632997427</v>
      </c>
      <c r="H443" s="17">
        <f t="shared" si="50"/>
        <v>8421067.267498225</v>
      </c>
      <c r="I443" s="2">
        <f t="shared" si="51"/>
        <v>413.0846951883865</v>
      </c>
      <c r="J443" s="19"/>
    </row>
    <row r="444" spans="2:10" ht="14.25">
      <c r="B444" s="16">
        <f t="shared" si="52"/>
        <v>435</v>
      </c>
      <c r="C444" s="19">
        <f t="shared" si="53"/>
        <v>27568.38292218186</v>
      </c>
      <c r="D444" s="17">
        <f t="shared" si="54"/>
        <v>8448635.650420407</v>
      </c>
      <c r="E444" s="17">
        <f t="shared" si="48"/>
        <v>166686.02651230045</v>
      </c>
      <c r="F444" s="17">
        <f t="shared" si="49"/>
        <v>35906.701514286724</v>
      </c>
      <c r="G444" s="17">
        <f t="shared" si="55"/>
        <v>202592.72802658717</v>
      </c>
      <c r="H444" s="17">
        <f t="shared" si="50"/>
        <v>8281949.623908106</v>
      </c>
      <c r="I444" s="2">
        <f t="shared" si="51"/>
        <v>414.4370269884422</v>
      </c>
      <c r="J444" s="19"/>
    </row>
    <row r="445" spans="2:10" ht="14.25">
      <c r="B445" s="16">
        <f t="shared" si="52"/>
        <v>436</v>
      </c>
      <c r="C445" s="19">
        <f t="shared" si="53"/>
        <v>27112.9479579553</v>
      </c>
      <c r="D445" s="17">
        <f t="shared" si="54"/>
        <v>8309062.571866062</v>
      </c>
      <c r="E445" s="17">
        <f t="shared" si="48"/>
        <v>167942.44796948115</v>
      </c>
      <c r="F445" s="17">
        <f t="shared" si="49"/>
        <v>35313.51593043076</v>
      </c>
      <c r="G445" s="17">
        <f t="shared" si="55"/>
        <v>203255.9638999119</v>
      </c>
      <c r="H445" s="17">
        <f t="shared" si="50"/>
        <v>8141120.12389658</v>
      </c>
      <c r="I445" s="2">
        <f t="shared" si="51"/>
        <v>415.7937859709105</v>
      </c>
      <c r="J445" s="19"/>
    </row>
    <row r="446" spans="2:10" ht="14.25">
      <c r="B446" s="16">
        <f t="shared" si="52"/>
        <v>437</v>
      </c>
      <c r="C446" s="19">
        <f t="shared" si="53"/>
        <v>26651.908821261488</v>
      </c>
      <c r="D446" s="17">
        <f t="shared" si="54"/>
        <v>8167772.032717842</v>
      </c>
      <c r="E446" s="17">
        <f t="shared" si="48"/>
        <v>169208.3398958495</v>
      </c>
      <c r="F446" s="17">
        <f t="shared" si="49"/>
        <v>34713.03113905082</v>
      </c>
      <c r="G446" s="17">
        <f t="shared" si="55"/>
        <v>203921.3710349003</v>
      </c>
      <c r="H446" s="17">
        <f t="shared" si="50"/>
        <v>7998563.692821993</v>
      </c>
      <c r="I446" s="2">
        <f t="shared" si="51"/>
        <v>417.1549866292346</v>
      </c>
      <c r="J446" s="19"/>
    </row>
    <row r="447" spans="2:10" ht="14.25">
      <c r="B447" s="16">
        <f t="shared" si="52"/>
        <v>438</v>
      </c>
      <c r="C447" s="19">
        <f t="shared" si="53"/>
        <v>26185.216161642224</v>
      </c>
      <c r="D447" s="17">
        <f t="shared" si="54"/>
        <v>8024748.908983635</v>
      </c>
      <c r="E447" s="17">
        <f t="shared" si="48"/>
        <v>170483.77367651742</v>
      </c>
      <c r="F447" s="17">
        <f t="shared" si="49"/>
        <v>34105.182863180446</v>
      </c>
      <c r="G447" s="17">
        <f t="shared" si="55"/>
        <v>204588.95653969786</v>
      </c>
      <c r="H447" s="17">
        <f t="shared" si="50"/>
        <v>7854265.135307117</v>
      </c>
      <c r="I447" s="2">
        <f t="shared" si="51"/>
        <v>418.5206435043054</v>
      </c>
      <c r="J447" s="19"/>
    </row>
    <row r="448" spans="2:10" ht="14.25">
      <c r="B448" s="16">
        <f t="shared" si="52"/>
        <v>439</v>
      </c>
      <c r="C448" s="19">
        <f t="shared" si="53"/>
        <v>25712.82023339346</v>
      </c>
      <c r="D448" s="17">
        <f t="shared" si="54"/>
        <v>7879977.955540511</v>
      </c>
      <c r="E448" s="17">
        <f t="shared" si="48"/>
        <v>171768.82123467347</v>
      </c>
      <c r="F448" s="17">
        <f t="shared" si="49"/>
        <v>33489.90631104717</v>
      </c>
      <c r="G448" s="17">
        <f t="shared" si="55"/>
        <v>205258.72754572064</v>
      </c>
      <c r="H448" s="17">
        <f t="shared" si="50"/>
        <v>7708209.134305838</v>
      </c>
      <c r="I448" s="2">
        <f t="shared" si="51"/>
        <v>419.89077118461694</v>
      </c>
      <c r="J448" s="19"/>
    </row>
    <row r="449" spans="2:10" ht="14.25">
      <c r="B449" s="16">
        <f t="shared" si="52"/>
        <v>440</v>
      </c>
      <c r="C449" s="19">
        <f t="shared" si="53"/>
        <v>25234.67089248635</v>
      </c>
      <c r="D449" s="17">
        <f t="shared" si="54"/>
        <v>7733443.805198324</v>
      </c>
      <c r="E449" s="17">
        <f t="shared" si="48"/>
        <v>173063.5550356375</v>
      </c>
      <c r="F449" s="17">
        <f t="shared" si="49"/>
        <v>32867.136172092876</v>
      </c>
      <c r="G449" s="17">
        <f t="shared" si="55"/>
        <v>205930.69120773036</v>
      </c>
      <c r="H449" s="17">
        <f t="shared" si="50"/>
        <v>7560380.250162686</v>
      </c>
      <c r="I449" s="2">
        <f t="shared" si="51"/>
        <v>421.2653843064222</v>
      </c>
      <c r="J449" s="19"/>
    </row>
    <row r="450" spans="2:10" ht="14.25">
      <c r="B450" s="16">
        <f t="shared" si="52"/>
        <v>441</v>
      </c>
      <c r="C450" s="19">
        <f t="shared" si="53"/>
        <v>24750.717593509704</v>
      </c>
      <c r="D450" s="17">
        <f t="shared" si="54"/>
        <v>7585130.967756196</v>
      </c>
      <c r="E450" s="17">
        <f t="shared" si="48"/>
        <v>174368.0480909493</v>
      </c>
      <c r="F450" s="17">
        <f t="shared" si="49"/>
        <v>32236.806612963832</v>
      </c>
      <c r="G450" s="17">
        <f t="shared" si="55"/>
        <v>206604.85470391315</v>
      </c>
      <c r="H450" s="17">
        <f t="shared" si="50"/>
        <v>7410762.919665246</v>
      </c>
      <c r="I450" s="2">
        <f t="shared" si="51"/>
        <v>422.6444975538895</v>
      </c>
      <c r="J450" s="19"/>
    </row>
    <row r="451" spans="2:10" ht="14.25">
      <c r="B451" s="16">
        <f t="shared" si="52"/>
        <v>442</v>
      </c>
      <c r="C451" s="19">
        <f t="shared" si="53"/>
        <v>24260.90938655287</v>
      </c>
      <c r="D451" s="17">
        <f t="shared" si="54"/>
        <v>7435023.829051799</v>
      </c>
      <c r="E451" s="17">
        <f t="shared" si="48"/>
        <v>175682.3739624827</v>
      </c>
      <c r="F451" s="17">
        <f t="shared" si="49"/>
        <v>31598.851273470147</v>
      </c>
      <c r="G451" s="17">
        <f t="shared" si="55"/>
        <v>207281.22523595285</v>
      </c>
      <c r="H451" s="17">
        <f t="shared" si="50"/>
        <v>7259341.455089317</v>
      </c>
      <c r="I451" s="2">
        <f t="shared" si="51"/>
        <v>424.02812565925916</v>
      </c>
      <c r="J451" s="19"/>
    </row>
    <row r="452" spans="2:10" ht="14.25">
      <c r="B452" s="16">
        <f t="shared" si="52"/>
        <v>443</v>
      </c>
      <c r="C452" s="19">
        <f t="shared" si="53"/>
        <v>23765.19491409138</v>
      </c>
      <c r="D452" s="17">
        <f t="shared" si="54"/>
        <v>7283106.650003408</v>
      </c>
      <c r="E452" s="17">
        <f t="shared" si="48"/>
        <v>177006.60676659644</v>
      </c>
      <c r="F452" s="17">
        <f t="shared" si="49"/>
        <v>30953.203262514482</v>
      </c>
      <c r="G452" s="17">
        <f t="shared" si="55"/>
        <v>207959.81002911093</v>
      </c>
      <c r="H452" s="17">
        <f t="shared" si="50"/>
        <v>7106100.043236812</v>
      </c>
      <c r="I452" s="2">
        <f t="shared" si="51"/>
        <v>425.4162834030011</v>
      </c>
      <c r="J452" s="19"/>
    </row>
    <row r="453" spans="2:10" ht="14.25">
      <c r="B453" s="16">
        <f t="shared" si="52"/>
        <v>444</v>
      </c>
      <c r="C453" s="19">
        <f t="shared" si="53"/>
        <v>23263.52240782976</v>
      </c>
      <c r="D453" s="17">
        <f t="shared" si="54"/>
        <v>7129363.565644641</v>
      </c>
      <c r="E453" s="17">
        <f t="shared" si="48"/>
        <v>178340.82117831198</v>
      </c>
      <c r="F453" s="17">
        <f t="shared" si="49"/>
        <v>30299.795153989722</v>
      </c>
      <c r="G453" s="17">
        <f t="shared" si="55"/>
        <v>208640.6163323017</v>
      </c>
      <c r="H453" s="17">
        <f t="shared" si="50"/>
        <v>6951022.744466329</v>
      </c>
      <c r="I453" s="2">
        <f t="shared" si="51"/>
        <v>426.8089856139727</v>
      </c>
      <c r="J453" s="19"/>
    </row>
    <row r="454" spans="2:10" ht="14.25">
      <c r="B454" s="16">
        <f t="shared" si="52"/>
        <v>445</v>
      </c>
      <c r="C454" s="19">
        <f t="shared" si="53"/>
        <v>22755.83968552854</v>
      </c>
      <c r="D454" s="17">
        <f t="shared" si="54"/>
        <v>6973778.5841518575</v>
      </c>
      <c r="E454" s="17">
        <f t="shared" si="48"/>
        <v>179685.09243552596</v>
      </c>
      <c r="F454" s="17">
        <f t="shared" si="49"/>
        <v>29638.558982645394</v>
      </c>
      <c r="G454" s="17">
        <f t="shared" si="55"/>
        <v>209323.65141817136</v>
      </c>
      <c r="H454" s="17">
        <f t="shared" si="50"/>
        <v>6794093.491716332</v>
      </c>
      <c r="I454" s="2">
        <f t="shared" si="51"/>
        <v>428.2062471695771</v>
      </c>
      <c r="J454" s="19"/>
    </row>
    <row r="455" spans="2:10" ht="14.25">
      <c r="B455" s="16">
        <f t="shared" si="52"/>
        <v>446</v>
      </c>
      <c r="C455" s="19">
        <f t="shared" si="53"/>
        <v>22242.094147810712</v>
      </c>
      <c r="D455" s="17">
        <f t="shared" si="54"/>
        <v>6816335.5858641425</v>
      </c>
      <c r="E455" s="17">
        <f t="shared" si="48"/>
        <v>181039.4963432514</v>
      </c>
      <c r="F455" s="17">
        <f t="shared" si="49"/>
        <v>28969.426239922603</v>
      </c>
      <c r="G455" s="17">
        <f t="shared" si="55"/>
        <v>210008.92258317402</v>
      </c>
      <c r="H455" s="17">
        <f t="shared" si="50"/>
        <v>6635296.089520891</v>
      </c>
      <c r="I455" s="2">
        <f t="shared" si="51"/>
        <v>429.60808299592225</v>
      </c>
      <c r="J455" s="19"/>
    </row>
    <row r="456" spans="2:10" ht="14.25">
      <c r="B456" s="16">
        <f t="shared" si="52"/>
        <v>447</v>
      </c>
      <c r="C456" s="19">
        <f t="shared" si="53"/>
        <v>21722.2327749338</v>
      </c>
      <c r="D456" s="17">
        <f t="shared" si="54"/>
        <v>6657018.322295825</v>
      </c>
      <c r="E456" s="17">
        <f t="shared" si="48"/>
        <v>182404.1092778943</v>
      </c>
      <c r="F456" s="17">
        <f t="shared" si="49"/>
        <v>28292.327869757253</v>
      </c>
      <c r="G456" s="17">
        <f t="shared" si="55"/>
        <v>210696.43714765157</v>
      </c>
      <c r="H456" s="17">
        <f t="shared" si="50"/>
        <v>6474614.21301793</v>
      </c>
      <c r="I456" s="2">
        <f t="shared" si="51"/>
        <v>431.0145080679802</v>
      </c>
      <c r="J456" s="19"/>
    </row>
    <row r="457" spans="2:10" ht="14.25">
      <c r="B457" s="16">
        <f t="shared" si="52"/>
        <v>448</v>
      </c>
      <c r="C457" s="19">
        <f t="shared" si="53"/>
        <v>21196.202123546973</v>
      </c>
      <c r="D457" s="17">
        <f t="shared" si="54"/>
        <v>6495810.415141477</v>
      </c>
      <c r="E457" s="17">
        <f t="shared" si="48"/>
        <v>183779.00819155815</v>
      </c>
      <c r="F457" s="17">
        <f t="shared" si="49"/>
        <v>27607.194264351278</v>
      </c>
      <c r="G457" s="17">
        <f t="shared" si="55"/>
        <v>211386.20245590943</v>
      </c>
      <c r="H457" s="17">
        <f t="shared" si="50"/>
        <v>6312031.406949919</v>
      </c>
      <c r="I457" s="2">
        <f t="shared" si="51"/>
        <v>432.4255374097473</v>
      </c>
      <c r="J457" s="19"/>
    </row>
    <row r="458" spans="2:10" ht="14.25">
      <c r="B458" s="16">
        <f t="shared" si="52"/>
        <v>449</v>
      </c>
      <c r="C458" s="19">
        <f t="shared" si="53"/>
        <v>20663.94832342025</v>
      </c>
      <c r="D458" s="17">
        <f t="shared" si="54"/>
        <v>6332695.355273339</v>
      </c>
      <c r="E458" s="17">
        <f aca="true" t="shared" si="56" ref="E458:E489">IF(B458="","",G458-F458)</f>
        <v>185164.27061638562</v>
      </c>
      <c r="F458" s="17">
        <f aca="true" t="shared" si="57" ref="F458:F489">IF(B458="","",D458*Vextir/12)</f>
        <v>26913.955259911687</v>
      </c>
      <c r="G458" s="17">
        <f t="shared" si="55"/>
        <v>212078.2258762973</v>
      </c>
      <c r="H458" s="17">
        <f aca="true" t="shared" si="58" ref="H458:H489">IF(B458="","",D458-E458)</f>
        <v>6147531.084656954</v>
      </c>
      <c r="I458" s="2">
        <f aca="true" t="shared" si="59" ref="I458:I489">IF((OR(B458="",I457="")),"",I457*(1+Mán.verðbólga))</f>
        <v>433.8411860944043</v>
      </c>
      <c r="J458" s="19"/>
    </row>
    <row r="459" spans="2:10" ht="14.25">
      <c r="B459" s="16">
        <f aca="true" t="shared" si="60" ref="B459:B489">IF(OR(B458="",B458=Fj.afborgana),"",B458+1)</f>
        <v>450</v>
      </c>
      <c r="C459" s="19">
        <f>IF(B459="","",IF(Verðbólga=0,0,+H458*I459/I458-H458))</f>
        <v>20125.41707414575</v>
      </c>
      <c r="D459" s="17">
        <f aca="true" t="shared" si="61" ref="D459:D489">IF(B459="","",IF(OR(Verðbólga="",Verðbólga=0),H458,H458*I459/I458))</f>
        <v>6167656.5017311</v>
      </c>
      <c r="E459" s="17">
        <f t="shared" si="56"/>
        <v>186559.9746689296</v>
      </c>
      <c r="F459" s="17">
        <f t="shared" si="57"/>
        <v>26212.54013235717</v>
      </c>
      <c r="G459" s="17">
        <f aca="true" t="shared" si="62" ref="G459:G489">IF(B459="","",PMT(Vextir/12,Fj.afborgana-B458,-D459))</f>
        <v>212772.51480128674</v>
      </c>
      <c r="H459" s="17">
        <f t="shared" si="58"/>
        <v>5981096.52706217</v>
      </c>
      <c r="I459" s="2">
        <f t="shared" si="59"/>
        <v>435.2614692444779</v>
      </c>
      <c r="J459" s="19"/>
    </row>
    <row r="460" spans="2:10" ht="14.25">
      <c r="B460" s="16">
        <f t="shared" si="60"/>
        <v>451</v>
      </c>
      <c r="C460" s="19">
        <f>IF(B460="","",IF(Verðbólga=0,0,+H459*I460/I459-H459))</f>
        <v>19580.55364181474</v>
      </c>
      <c r="D460" s="17">
        <f t="shared" si="61"/>
        <v>6000677.080703985</v>
      </c>
      <c r="E460" s="17">
        <f t="shared" si="56"/>
        <v>187966.1990545583</v>
      </c>
      <c r="F460" s="17">
        <f t="shared" si="57"/>
        <v>25502.877592991936</v>
      </c>
      <c r="G460" s="17">
        <f t="shared" si="62"/>
        <v>213469.07664755025</v>
      </c>
      <c r="H460" s="17">
        <f t="shared" si="58"/>
        <v>5812710.881649427</v>
      </c>
      <c r="I460" s="2">
        <f t="shared" si="59"/>
        <v>436.68640203200187</v>
      </c>
      <c r="J460" s="19"/>
    </row>
    <row r="461" spans="2:10" ht="14.25">
      <c r="B461" s="16">
        <f t="shared" si="60"/>
        <v>452</v>
      </c>
      <c r="C461" s="19">
        <f>IF(B461="","",IF(Verðbólga=0,0,+H460*I461/I460-H460))</f>
        <v>19029.30285567604</v>
      </c>
      <c r="D461" s="17">
        <f t="shared" si="61"/>
        <v>5831740.184505103</v>
      </c>
      <c r="E461" s="17">
        <f t="shared" si="56"/>
        <v>189383.0230718939</v>
      </c>
      <c r="F461" s="17">
        <f t="shared" si="57"/>
        <v>24784.895784146687</v>
      </c>
      <c r="G461" s="17">
        <f t="shared" si="62"/>
        <v>214167.91885604057</v>
      </c>
      <c r="H461" s="17">
        <f t="shared" si="58"/>
        <v>5642357.16143321</v>
      </c>
      <c r="I461" s="2">
        <f t="shared" si="59"/>
        <v>438.1159996786793</v>
      </c>
      <c r="J461" s="19"/>
    </row>
    <row r="462" spans="2:10" ht="14.25">
      <c r="B462" s="16">
        <f t="shared" si="60"/>
        <v>453</v>
      </c>
      <c r="C462" s="19">
        <f>IF(B462="","",IF(Verðbólga=0,0,+H461*I462/I461-H461))</f>
        <v>18471.60910475906</v>
      </c>
      <c r="D462" s="17">
        <f t="shared" si="61"/>
        <v>5660828.770537969</v>
      </c>
      <c r="E462" s="17">
        <f t="shared" si="56"/>
        <v>190810.52661728422</v>
      </c>
      <c r="F462" s="17">
        <f t="shared" si="57"/>
        <v>24058.522274786363</v>
      </c>
      <c r="G462" s="17">
        <f t="shared" si="62"/>
        <v>214869.0488920706</v>
      </c>
      <c r="H462" s="17">
        <f t="shared" si="58"/>
        <v>5470018.243920685</v>
      </c>
      <c r="I462" s="2">
        <f t="shared" si="59"/>
        <v>439.55027745604525</v>
      </c>
      <c r="J462" s="19"/>
    </row>
    <row r="463" spans="2:10" ht="14.25">
      <c r="B463" s="16">
        <f t="shared" si="60"/>
        <v>454</v>
      </c>
      <c r="C463" s="19">
        <f>IF(B463="","",IF(Verðbólga=0,0,+H462*I463/I462-H462))</f>
        <v>17907.416334477253</v>
      </c>
      <c r="D463" s="17">
        <f t="shared" si="61"/>
        <v>5487925.660255162</v>
      </c>
      <c r="E463" s="17">
        <f t="shared" si="56"/>
        <v>192248.79018930765</v>
      </c>
      <c r="F463" s="17">
        <f t="shared" si="57"/>
        <v>23323.68405608444</v>
      </c>
      <c r="G463" s="17">
        <f t="shared" si="62"/>
        <v>215572.47424539208</v>
      </c>
      <c r="H463" s="17">
        <f t="shared" si="58"/>
        <v>5295676.870065855</v>
      </c>
      <c r="I463" s="2">
        <f t="shared" si="59"/>
        <v>440.98925068562966</v>
      </c>
      <c r="J463" s="19"/>
    </row>
    <row r="464" spans="2:10" ht="14.25">
      <c r="B464" s="16">
        <f t="shared" si="60"/>
        <v>455</v>
      </c>
      <c r="C464" s="19">
        <f>IF(B464="","",IF(Verðbólga=0,0,+H463*I464/I463-H463))</f>
        <v>17336.668043205515</v>
      </c>
      <c r="D464" s="17">
        <f t="shared" si="61"/>
        <v>5313013.53810906</v>
      </c>
      <c r="E464" s="17">
        <f t="shared" si="56"/>
        <v>193697.89489331283</v>
      </c>
      <c r="F464" s="17">
        <f t="shared" si="57"/>
        <v>22580.307536963504</v>
      </c>
      <c r="G464" s="17">
        <f t="shared" si="62"/>
        <v>216278.20243027632</v>
      </c>
      <c r="H464" s="17">
        <f t="shared" si="58"/>
        <v>5119315.643215748</v>
      </c>
      <c r="I464" s="2">
        <f t="shared" si="59"/>
        <v>442.43293473912127</v>
      </c>
      <c r="J464" s="19"/>
    </row>
    <row r="465" spans="2:10" ht="14.25">
      <c r="B465" s="16">
        <f t="shared" si="60"/>
        <v>456</v>
      </c>
      <c r="C465" s="19">
        <f>IF(B465="","",IF(Verðbólga=0,0,+H464*I465/I464-H464))</f>
        <v>16759.307278827764</v>
      </c>
      <c r="D465" s="17">
        <f t="shared" si="61"/>
        <v>5136074.950494575</v>
      </c>
      <c r="E465" s="17">
        <f t="shared" si="56"/>
        <v>195157.9224459926</v>
      </c>
      <c r="F465" s="17">
        <f t="shared" si="57"/>
        <v>21828.318539601943</v>
      </c>
      <c r="G465" s="17">
        <f t="shared" si="62"/>
        <v>216986.24098559454</v>
      </c>
      <c r="H465" s="17">
        <f t="shared" si="58"/>
        <v>4940917.028048582</v>
      </c>
      <c r="I465" s="2">
        <f t="shared" si="59"/>
        <v>443.8813450385317</v>
      </c>
      <c r="J465" s="19"/>
    </row>
    <row r="466" spans="2:10" ht="14.25">
      <c r="B466" s="16">
        <f t="shared" si="60"/>
        <v>457</v>
      </c>
      <c r="C466" s="19">
        <f>IF(B466="","",IF(Verðbólga=0,0,+H465*I466/I465-H465))</f>
        <v>16175.27663526591</v>
      </c>
      <c r="D466" s="17">
        <f t="shared" si="61"/>
        <v>4957092.304683848</v>
      </c>
      <c r="E466" s="17">
        <f t="shared" si="56"/>
        <v>196628.95517999298</v>
      </c>
      <c r="F466" s="17">
        <f t="shared" si="57"/>
        <v>21067.642294906353</v>
      </c>
      <c r="G466" s="17">
        <f t="shared" si="62"/>
        <v>217696.59747489932</v>
      </c>
      <c r="H466" s="17">
        <f t="shared" si="58"/>
        <v>4760463.349503855</v>
      </c>
      <c r="I466" s="2">
        <f t="shared" si="59"/>
        <v>445.3344970563603</v>
      </c>
      <c r="J466" s="19"/>
    </row>
    <row r="467" spans="2:10" ht="14.25">
      <c r="B467" s="16">
        <f t="shared" si="60"/>
        <v>458</v>
      </c>
      <c r="C467" s="19">
        <f>IF(B467="","",IF(Verðbólga=0,0,+H466*I467/I466-H466))</f>
        <v>15584.51824897062</v>
      </c>
      <c r="D467" s="17">
        <f t="shared" si="61"/>
        <v>4776047.867752826</v>
      </c>
      <c r="E467" s="17">
        <f t="shared" si="56"/>
        <v>198111.07604855273</v>
      </c>
      <c r="F467" s="17">
        <f t="shared" si="57"/>
        <v>20298.20343794951</v>
      </c>
      <c r="G467" s="17">
        <f t="shared" si="62"/>
        <v>218409.27948650223</v>
      </c>
      <c r="H467" s="17">
        <f t="shared" si="58"/>
        <v>4577936.791704273</v>
      </c>
      <c r="I467" s="2">
        <f t="shared" si="59"/>
        <v>446.79240631575925</v>
      </c>
      <c r="J467" s="19"/>
    </row>
    <row r="468" spans="2:10" ht="14.25">
      <c r="B468" s="16">
        <f t="shared" si="60"/>
        <v>459</v>
      </c>
      <c r="C468" s="19">
        <f>IF(B468="","",IF(Verðbólga=0,0,+H467*I468/I467-H467))</f>
        <v>14986.973795394413</v>
      </c>
      <c r="D468" s="17">
        <f t="shared" si="61"/>
        <v>4592923.765499667</v>
      </c>
      <c r="E468" s="17">
        <f t="shared" si="56"/>
        <v>199604.36863018517</v>
      </c>
      <c r="F468" s="17">
        <f t="shared" si="57"/>
        <v>19519.926003373585</v>
      </c>
      <c r="G468" s="17">
        <f t="shared" si="62"/>
        <v>219124.29463355875</v>
      </c>
      <c r="H468" s="17">
        <f t="shared" si="58"/>
        <v>4393319.3968694825</v>
      </c>
      <c r="I468" s="2">
        <f t="shared" si="59"/>
        <v>448.25508839069954</v>
      </c>
      <c r="J468" s="19"/>
    </row>
    <row r="469" spans="2:10" ht="14.25">
      <c r="B469" s="16">
        <f t="shared" si="60"/>
        <v>460</v>
      </c>
      <c r="C469" s="19">
        <f>IF(B469="","",IF(Verðbólga=0,0,+H468*I469/I468-H468))</f>
        <v>14382.584485437721</v>
      </c>
      <c r="D469" s="17">
        <f t="shared" si="61"/>
        <v>4407701.98135492</v>
      </c>
      <c r="E469" s="17">
        <f t="shared" si="56"/>
        <v>201108.91713338875</v>
      </c>
      <c r="F469" s="17">
        <f t="shared" si="57"/>
        <v>18732.73342075841</v>
      </c>
      <c r="G469" s="17">
        <f t="shared" si="62"/>
        <v>219841.65055414717</v>
      </c>
      <c r="H469" s="17">
        <f t="shared" si="58"/>
        <v>4206593.064221531</v>
      </c>
      <c r="I469" s="2">
        <f t="shared" si="59"/>
        <v>449.72255890613724</v>
      </c>
      <c r="J469" s="19"/>
    </row>
    <row r="470" spans="2:10" ht="14.25">
      <c r="B470" s="16">
        <f t="shared" si="60"/>
        <v>461</v>
      </c>
      <c r="C470" s="19">
        <f>IF(B470="","",IF(Verðbólga=0,0,+H469*I470/I469-H469))</f>
        <v>13771.291061864235</v>
      </c>
      <c r="D470" s="17">
        <f t="shared" si="61"/>
        <v>4220364.355283395</v>
      </c>
      <c r="E470" s="17">
        <f t="shared" si="56"/>
        <v>202624.80640139632</v>
      </c>
      <c r="F470" s="17">
        <f t="shared" si="57"/>
        <v>17936.548509954428</v>
      </c>
      <c r="G470" s="17">
        <f t="shared" si="62"/>
        <v>220561.35491135073</v>
      </c>
      <c r="H470" s="17">
        <f t="shared" si="58"/>
        <v>4017739.548881999</v>
      </c>
      <c r="I470" s="2">
        <f t="shared" si="59"/>
        <v>451.19483353818055</v>
      </c>
      <c r="J470" s="19"/>
    </row>
    <row r="471" spans="2:10" ht="14.25">
      <c r="B471" s="16">
        <f t="shared" si="60"/>
        <v>462</v>
      </c>
      <c r="C471" s="19">
        <f>IF(B471="","",IF(Verðbólga=0,0,+H470*I471/I470-H470))</f>
        <v>13153.033795688767</v>
      </c>
      <c r="D471" s="17">
        <f t="shared" si="61"/>
        <v>4030892.582677688</v>
      </c>
      <c r="E471" s="17">
        <f t="shared" si="56"/>
        <v>204152.12191695906</v>
      </c>
      <c r="F471" s="17">
        <f t="shared" si="57"/>
        <v>17131.29347638017</v>
      </c>
      <c r="G471" s="17">
        <f t="shared" si="62"/>
        <v>221283.41539333924</v>
      </c>
      <c r="H471" s="17">
        <f t="shared" si="58"/>
        <v>3826740.460760729</v>
      </c>
      <c r="I471" s="2">
        <f t="shared" si="59"/>
        <v>452.6719280142571</v>
      </c>
      <c r="J471" s="19"/>
    </row>
    <row r="472" spans="2:10" ht="14.25">
      <c r="B472" s="16">
        <f t="shared" si="60"/>
        <v>463</v>
      </c>
      <c r="C472" s="19">
        <f>IF(B472="","",IF(Verðbólga=0,0,+H471*I472/I471-H471))</f>
        <v>12527.752482542302</v>
      </c>
      <c r="D472" s="17">
        <f t="shared" si="61"/>
        <v>3839268.213243271</v>
      </c>
      <c r="E472" s="17">
        <f t="shared" si="56"/>
        <v>205690.94980717</v>
      </c>
      <c r="F472" s="17">
        <f t="shared" si="57"/>
        <v>16316.889906283903</v>
      </c>
      <c r="G472" s="17">
        <f t="shared" si="62"/>
        <v>222007.8397134539</v>
      </c>
      <c r="H472" s="17">
        <f t="shared" si="58"/>
        <v>3633577.2634361014</v>
      </c>
      <c r="I472" s="2">
        <f t="shared" si="59"/>
        <v>454.15385811328207</v>
      </c>
      <c r="J472" s="19"/>
    </row>
    <row r="473" spans="2:10" ht="14.25">
      <c r="B473" s="16">
        <f t="shared" si="60"/>
        <v>464</v>
      </c>
      <c r="C473" s="19">
        <f>IF(B473="","",IF(Verðbólga=0,0,+H472*I473/I472-H472))</f>
        <v>11895.386439004447</v>
      </c>
      <c r="D473" s="17">
        <f t="shared" si="61"/>
        <v>3645472.649875106</v>
      </c>
      <c r="E473" s="17">
        <f t="shared" si="56"/>
        <v>207241.3768483147</v>
      </c>
      <c r="F473" s="17">
        <f t="shared" si="57"/>
        <v>15493.258761969199</v>
      </c>
      <c r="G473" s="17">
        <f t="shared" si="62"/>
        <v>222734.6356102839</v>
      </c>
      <c r="H473" s="17">
        <f t="shared" si="58"/>
        <v>3438231.273026791</v>
      </c>
      <c r="I473" s="2">
        <f t="shared" si="59"/>
        <v>455.64063966582665</v>
      </c>
      <c r="J473" s="19"/>
    </row>
    <row r="474" spans="2:10" ht="14.25">
      <c r="B474" s="16">
        <f t="shared" si="60"/>
        <v>465</v>
      </c>
      <c r="C474" s="19">
        <f>IF(B474="","",IF(Verðbólga=0,0,+H473*I474/I473-H473))</f>
        <v>11255.874498908408</v>
      </c>
      <c r="D474" s="17">
        <f t="shared" si="61"/>
        <v>3449487.1475256993</v>
      </c>
      <c r="E474" s="17">
        <f t="shared" si="56"/>
        <v>208803.49047077075</v>
      </c>
      <c r="F474" s="17">
        <f t="shared" si="57"/>
        <v>14660.320376984222</v>
      </c>
      <c r="G474" s="17">
        <f t="shared" si="62"/>
        <v>223463.81084775497</v>
      </c>
      <c r="H474" s="17">
        <f t="shared" si="58"/>
        <v>3240683.6570549286</v>
      </c>
      <c r="I474" s="2">
        <f t="shared" si="59"/>
        <v>457.13228855428724</v>
      </c>
      <c r="J474" s="19"/>
    </row>
    <row r="475" spans="2:10" ht="14.25">
      <c r="B475" s="16">
        <f t="shared" si="60"/>
        <v>466</v>
      </c>
      <c r="C475" s="19">
        <f>IF(B475="","",IF(Verðbólga=0,0,+H474*I475/I474-H474))</f>
        <v>10609.155009622686</v>
      </c>
      <c r="D475" s="17">
        <f t="shared" si="61"/>
        <v>3251292.8120645513</v>
      </c>
      <c r="E475" s="17">
        <f t="shared" si="56"/>
        <v>210377.37876393468</v>
      </c>
      <c r="F475" s="17">
        <f t="shared" si="57"/>
        <v>13817.99445127434</v>
      </c>
      <c r="G475" s="17">
        <f t="shared" si="62"/>
        <v>224195.37321520902</v>
      </c>
      <c r="H475" s="17">
        <f t="shared" si="58"/>
        <v>3040915.4333006167</v>
      </c>
      <c r="I475" s="2">
        <f t="shared" si="59"/>
        <v>458.62882071305506</v>
      </c>
      <c r="J475" s="19"/>
    </row>
    <row r="476" spans="2:10" ht="14.25">
      <c r="B476" s="16">
        <f t="shared" si="60"/>
        <v>467</v>
      </c>
      <c r="C476" s="19">
        <f>IF(B476="","",IF(Verðbólga=0,0,+H475*I476/I475-H475))</f>
        <v>9955.165828298777</v>
      </c>
      <c r="D476" s="17">
        <f t="shared" si="61"/>
        <v>3050870.5991289155</v>
      </c>
      <c r="E476" s="17">
        <f t="shared" si="56"/>
        <v>211963.13048119095</v>
      </c>
      <c r="F476" s="17">
        <f t="shared" si="57"/>
        <v>12966.20004629789</v>
      </c>
      <c r="G476" s="17">
        <f t="shared" si="62"/>
        <v>224929.33052748884</v>
      </c>
      <c r="H476" s="17">
        <f t="shared" si="58"/>
        <v>2838907.4686477245</v>
      </c>
      <c r="I476" s="2">
        <f t="shared" si="59"/>
        <v>460.1302521286864</v>
      </c>
      <c r="J476" s="19"/>
    </row>
    <row r="477" spans="2:10" ht="14.25">
      <c r="B477" s="16">
        <f t="shared" si="60"/>
        <v>468</v>
      </c>
      <c r="C477" s="19">
        <f>IF(B477="","",IF(Verðbólga=0,0,+H476*I477/I476-H476))</f>
        <v>9293.844318093732</v>
      </c>
      <c r="D477" s="17">
        <f t="shared" si="61"/>
        <v>2848201.312965818</v>
      </c>
      <c r="E477" s="17">
        <f t="shared" si="56"/>
        <v>213560.8350449152</v>
      </c>
      <c r="F477" s="17">
        <f t="shared" si="57"/>
        <v>12104.855580104726</v>
      </c>
      <c r="G477" s="17">
        <f t="shared" si="62"/>
        <v>225665.69062501992</v>
      </c>
      <c r="H477" s="17">
        <f t="shared" si="58"/>
        <v>2634640.477920903</v>
      </c>
      <c r="I477" s="2">
        <f t="shared" si="59"/>
        <v>461.6365988400733</v>
      </c>
      <c r="J477" s="19"/>
    </row>
    <row r="478" spans="2:10" ht="14.25">
      <c r="B478" s="16">
        <f t="shared" si="60"/>
        <v>469</v>
      </c>
      <c r="C478" s="19">
        <f>IF(B478="","",IF(Verðbólga=0,0,+H477*I478/I477-H477))</f>
        <v>8625.127344361506</v>
      </c>
      <c r="D478" s="17">
        <f t="shared" si="61"/>
        <v>2643265.6052652644</v>
      </c>
      <c r="E478" s="17">
        <f t="shared" si="56"/>
        <v>215170.58255151933</v>
      </c>
      <c r="F478" s="17">
        <f t="shared" si="57"/>
        <v>11233.878822377374</v>
      </c>
      <c r="G478" s="17">
        <f t="shared" si="62"/>
        <v>226404.4613738967</v>
      </c>
      <c r="H478" s="17">
        <f t="shared" si="58"/>
        <v>2428095.022713745</v>
      </c>
      <c r="I478" s="2">
        <f t="shared" si="59"/>
        <v>463.14787693861507</v>
      </c>
      <c r="J478" s="19"/>
    </row>
    <row r="479" spans="2:10" ht="14.25">
      <c r="B479" s="16">
        <f t="shared" si="60"/>
        <v>470</v>
      </c>
      <c r="C479" s="19">
        <f>IF(B479="","",IF(Verðbólga=0,0,+H478*I479/I478-H478))</f>
        <v>7948.951270817313</v>
      </c>
      <c r="D479" s="17">
        <f t="shared" si="61"/>
        <v>2436043.9739845623</v>
      </c>
      <c r="E479" s="17">
        <f t="shared" si="56"/>
        <v>216792.46377652985</v>
      </c>
      <c r="F479" s="17">
        <f t="shared" si="57"/>
        <v>10353.18688943439</v>
      </c>
      <c r="G479" s="17">
        <f t="shared" si="62"/>
        <v>227145.65066596423</v>
      </c>
      <c r="H479" s="17">
        <f t="shared" si="58"/>
        <v>2219251.5102080326</v>
      </c>
      <c r="I479" s="2">
        <f t="shared" si="59"/>
        <v>464.66410256839</v>
      </c>
      <c r="J479" s="19"/>
    </row>
    <row r="480" spans="2:10" ht="14.25">
      <c r="B480" s="16">
        <f t="shared" si="60"/>
        <v>471</v>
      </c>
      <c r="C480" s="19">
        <f>IF(B480="","",IF(Verðbólga=0,0,+H479*I480/I479-H479))</f>
        <v>7265.251955673099</v>
      </c>
      <c r="D480" s="17">
        <f t="shared" si="61"/>
        <v>2226516.7621637057</v>
      </c>
      <c r="E480" s="17">
        <f t="shared" si="56"/>
        <v>218426.57017970766</v>
      </c>
      <c r="F480" s="17">
        <f t="shared" si="57"/>
        <v>9462.696239195748</v>
      </c>
      <c r="G480" s="17">
        <f t="shared" si="62"/>
        <v>227889.2664189034</v>
      </c>
      <c r="H480" s="17">
        <f t="shared" si="58"/>
        <v>2008090.191983998</v>
      </c>
      <c r="I480" s="2">
        <f t="shared" si="59"/>
        <v>466.18529192632786</v>
      </c>
      <c r="J480" s="19"/>
    </row>
    <row r="481" spans="2:10" ht="14.25">
      <c r="B481" s="16">
        <f t="shared" si="60"/>
        <v>472</v>
      </c>
      <c r="C481" s="19">
        <f>IF(B481="","",IF(Verðbólga=0,0,+H480*I481/I480-H480))</f>
        <v>6573.964747741586</v>
      </c>
      <c r="D481" s="17">
        <f t="shared" si="61"/>
        <v>2014664.1567317396</v>
      </c>
      <c r="E481" s="17">
        <f t="shared" si="56"/>
        <v>220072.99391020462</v>
      </c>
      <c r="F481" s="17">
        <f t="shared" si="57"/>
        <v>8562.322666109892</v>
      </c>
      <c r="G481" s="17">
        <f t="shared" si="62"/>
        <v>228635.3165763145</v>
      </c>
      <c r="H481" s="17">
        <f t="shared" si="58"/>
        <v>1794591.162821535</v>
      </c>
      <c r="I481" s="2">
        <f t="shared" si="59"/>
        <v>467.7114612623831</v>
      </c>
      <c r="J481" s="19"/>
    </row>
    <row r="482" spans="2:10" ht="14.25">
      <c r="B482" s="16">
        <f t="shared" si="60"/>
        <v>473</v>
      </c>
      <c r="C482" s="19">
        <f>IF(B482="","",IF(Verðbólga=0,0,+H481*I482/I481-H481))</f>
        <v>5875.02448251145</v>
      </c>
      <c r="D482" s="17">
        <f t="shared" si="61"/>
        <v>1800466.1873040465</v>
      </c>
      <c r="E482" s="17">
        <f t="shared" si="56"/>
        <v>221731.8278117649</v>
      </c>
      <c r="F482" s="17">
        <f t="shared" si="57"/>
        <v>7651.981296042198</v>
      </c>
      <c r="G482" s="17">
        <f t="shared" si="62"/>
        <v>229383.8091078071</v>
      </c>
      <c r="H482" s="17">
        <f t="shared" si="58"/>
        <v>1578734.3594922815</v>
      </c>
      <c r="I482" s="2">
        <f t="shared" si="59"/>
        <v>469.24262687970815</v>
      </c>
      <c r="J482" s="19"/>
    </row>
    <row r="483" spans="2:10" ht="14.25">
      <c r="B483" s="16">
        <f t="shared" si="60"/>
        <v>474</v>
      </c>
      <c r="C483" s="19">
        <f>IF(B483="","",IF(Verðbólga=0,0,+H482*I483/I482-H482))</f>
        <v>5168.365478194319</v>
      </c>
      <c r="D483" s="17">
        <f t="shared" si="61"/>
        <v>1583902.7249704758</v>
      </c>
      <c r="E483" s="17">
        <f t="shared" si="56"/>
        <v>223403.16542795228</v>
      </c>
      <c r="F483" s="17">
        <f t="shared" si="57"/>
        <v>6731.586581124521</v>
      </c>
      <c r="G483" s="17">
        <f t="shared" si="62"/>
        <v>230134.7520090768</v>
      </c>
      <c r="H483" s="17">
        <f t="shared" si="58"/>
        <v>1360499.5595425235</v>
      </c>
      <c r="I483" s="2">
        <f t="shared" si="59"/>
        <v>470.7788051348278</v>
      </c>
      <c r="J483" s="19"/>
    </row>
    <row r="484" spans="2:10" ht="14.25">
      <c r="B484" s="16">
        <f t="shared" si="60"/>
        <v>475</v>
      </c>
      <c r="C484" s="19">
        <f>IF(B484="","",IF(Verðbólga=0,0,+H483*I484/I483-H483))</f>
        <v>4453.921531738481</v>
      </c>
      <c r="D484" s="17">
        <f t="shared" si="61"/>
        <v>1364953.481074262</v>
      </c>
      <c r="E484" s="17">
        <f t="shared" si="56"/>
        <v>225087.1010074302</v>
      </c>
      <c r="F484" s="17">
        <f t="shared" si="57"/>
        <v>5801.052294565613</v>
      </c>
      <c r="G484" s="17">
        <f t="shared" si="62"/>
        <v>230888.15330199583</v>
      </c>
      <c r="H484" s="17">
        <f t="shared" si="58"/>
        <v>1139866.3800668318</v>
      </c>
      <c r="I484" s="2">
        <f t="shared" si="59"/>
        <v>472.3200124378138</v>
      </c>
      <c r="J484" s="19"/>
    </row>
    <row r="485" spans="2:10" ht="14.25">
      <c r="B485" s="16">
        <f t="shared" si="60"/>
        <v>476</v>
      </c>
      <c r="C485" s="19">
        <f>IF(B485="","",IF(Verðbólga=0,0,+H484*I485/I484-H484))</f>
        <v>3731.625914816046</v>
      </c>
      <c r="D485" s="17">
        <f t="shared" si="61"/>
        <v>1143598.0059816479</v>
      </c>
      <c r="E485" s="17">
        <f t="shared" si="56"/>
        <v>226783.7295092766</v>
      </c>
      <c r="F485" s="17">
        <f t="shared" si="57"/>
        <v>4860.291525422003</v>
      </c>
      <c r="G485" s="17">
        <f t="shared" si="62"/>
        <v>231644.0210346986</v>
      </c>
      <c r="H485" s="17">
        <f t="shared" si="58"/>
        <v>916814.2764723713</v>
      </c>
      <c r="I485" s="2">
        <f t="shared" si="59"/>
        <v>473.86626525246015</v>
      </c>
      <c r="J485" s="19"/>
    </row>
    <row r="486" spans="2:10" ht="14.25">
      <c r="B486" s="16">
        <f t="shared" si="60"/>
        <v>477</v>
      </c>
      <c r="C486" s="19">
        <f>IF(B486="","",IF(Verðbólga=0,0,+H485*I486/I485-H485))</f>
        <v>3001.4113697755383</v>
      </c>
      <c r="D486" s="17">
        <f t="shared" si="61"/>
        <v>919815.6878421468</v>
      </c>
      <c r="E486" s="17">
        <f t="shared" si="56"/>
        <v>228493.1466083409</v>
      </c>
      <c r="F486" s="17">
        <f t="shared" si="57"/>
        <v>3909.2166733291238</v>
      </c>
      <c r="G486" s="17">
        <f t="shared" si="62"/>
        <v>232402.36328167003</v>
      </c>
      <c r="H486" s="17">
        <f t="shared" si="58"/>
        <v>691322.5412338059</v>
      </c>
      <c r="I486" s="2">
        <f t="shared" si="59"/>
        <v>475.4175800964592</v>
      </c>
      <c r="J486" s="19"/>
    </row>
    <row r="487" spans="2:10" ht="14.25">
      <c r="B487" s="16">
        <f t="shared" si="60"/>
        <v>478</v>
      </c>
      <c r="C487" s="19">
        <f>IF(B487="","",IF(Verðbólga=0,0,+H486*I487/I486-H486))</f>
        <v>2263.2101055679377</v>
      </c>
      <c r="D487" s="17">
        <f t="shared" si="61"/>
        <v>693585.7513393739</v>
      </c>
      <c r="E487" s="17">
        <f t="shared" si="56"/>
        <v>230215.44870062932</v>
      </c>
      <c r="F487" s="17">
        <f t="shared" si="57"/>
        <v>2947.7394431923385</v>
      </c>
      <c r="G487" s="17">
        <f t="shared" si="62"/>
        <v>233163.18814382167</v>
      </c>
      <c r="H487" s="17">
        <f t="shared" si="58"/>
        <v>463370.3026387446</v>
      </c>
      <c r="I487" s="2">
        <f t="shared" si="59"/>
        <v>476.9739735415777</v>
      </c>
      <c r="J487" s="19"/>
    </row>
    <row r="488" spans="2:10" ht="14.25">
      <c r="B488" s="16">
        <f t="shared" si="60"/>
        <v>479</v>
      </c>
      <c r="C488" s="19">
        <f>IF(B488="","",IF(Verðbólga=0,0,+H487*I488/I487-H487))</f>
        <v>1516.9537936379784</v>
      </c>
      <c r="D488" s="17">
        <f t="shared" si="61"/>
        <v>464887.25643238256</v>
      </c>
      <c r="E488" s="17">
        <f t="shared" si="56"/>
        <v>231950.73290875775</v>
      </c>
      <c r="F488" s="17">
        <f t="shared" si="57"/>
        <v>1975.770839837626</v>
      </c>
      <c r="G488" s="17">
        <f t="shared" si="62"/>
        <v>233926.50374859537</v>
      </c>
      <c r="H488" s="17">
        <f t="shared" si="58"/>
        <v>232936.5235236248</v>
      </c>
      <c r="I488" s="2">
        <f t="shared" si="59"/>
        <v>478.53546221383425</v>
      </c>
      <c r="J488" s="19"/>
    </row>
    <row r="489" spans="2:10" ht="14.25">
      <c r="B489" s="16">
        <f t="shared" si="60"/>
        <v>480</v>
      </c>
      <c r="C489" s="19">
        <f>IF(B489="","",IF(Verðbólga=0,0,+H488*I489/I488-H488))</f>
        <v>762.5735637863982</v>
      </c>
      <c r="D489" s="17">
        <f t="shared" si="61"/>
        <v>233699.0970874112</v>
      </c>
      <c r="E489" s="17">
        <f t="shared" si="56"/>
        <v>233699.09708740638</v>
      </c>
      <c r="F489" s="17">
        <f t="shared" si="57"/>
        <v>993.2211626214976</v>
      </c>
      <c r="G489" s="17">
        <f t="shared" si="62"/>
        <v>234692.31825002786</v>
      </c>
      <c r="H489" s="17">
        <f t="shared" si="58"/>
        <v>4.831235855817795E-09</v>
      </c>
      <c r="I489" s="2">
        <f t="shared" si="59"/>
        <v>480.1020627936766</v>
      </c>
      <c r="J489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9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" sqref="E6"/>
    </sheetView>
  </sheetViews>
  <sheetFormatPr defaultColWidth="9.140625" defaultRowHeight="12.75"/>
  <cols>
    <col min="1" max="1" width="2.140625" style="1" customWidth="1"/>
    <col min="2" max="2" width="14.28125" style="16" customWidth="1"/>
    <col min="3" max="7" width="14.7109375" style="1" customWidth="1"/>
    <col min="8" max="8" width="16.7109375" style="2" customWidth="1"/>
    <col min="9" max="9" width="0" style="1" hidden="1" customWidth="1"/>
    <col min="10" max="16384" width="9.140625" style="1" customWidth="1"/>
  </cols>
  <sheetData>
    <row r="1" ht="14.25">
      <c r="B1" s="1"/>
    </row>
    <row r="2" spans="2:4" ht="18.75">
      <c r="B2" s="18" t="s">
        <v>6</v>
      </c>
      <c r="D2" s="3"/>
    </row>
    <row r="3" ht="14.25">
      <c r="B3" s="4"/>
    </row>
    <row r="4" spans="2:8" ht="14.25">
      <c r="B4" s="5" t="s">
        <v>12</v>
      </c>
      <c r="C4" s="6"/>
      <c r="D4" s="7"/>
      <c r="E4" s="7" t="s">
        <v>5</v>
      </c>
      <c r="F4" s="8">
        <f>IF(OR(Höfuðstól="",Fj.afborgana="",Höfuðstól=0,Fj.afborgana=0),"",PMT(C5/12,C6,-C4,0,0))</f>
      </c>
      <c r="H4" s="9"/>
    </row>
    <row r="5" spans="2:8" ht="14.25">
      <c r="B5" s="5" t="s">
        <v>4</v>
      </c>
      <c r="C5" s="10"/>
      <c r="D5" s="7"/>
      <c r="E5" s="7" t="s">
        <v>9</v>
      </c>
      <c r="F5" s="8">
        <f>IF(F10="","",SUM(F10:F489))</f>
      </c>
      <c r="H5" s="9"/>
    </row>
    <row r="6" spans="2:8" ht="14.25">
      <c r="B6" s="5" t="s">
        <v>1</v>
      </c>
      <c r="C6" s="11"/>
      <c r="D6" s="7"/>
      <c r="E6" s="7" t="s">
        <v>10</v>
      </c>
      <c r="F6" s="8">
        <f>IF(G10="","",SUM(G10:G489))</f>
      </c>
      <c r="G6" s="7"/>
      <c r="H6" s="9"/>
    </row>
    <row r="7" spans="2:8" ht="14.25">
      <c r="B7" s="5" t="s">
        <v>11</v>
      </c>
      <c r="C7" s="10"/>
      <c r="D7" s="7"/>
      <c r="E7" s="7"/>
      <c r="F7" s="12"/>
      <c r="G7" s="7"/>
      <c r="H7" s="9"/>
    </row>
    <row r="8" spans="2:8" ht="14.25">
      <c r="B8" s="1"/>
      <c r="H8" s="2">
        <f>(1+Verðbólga)^(1/12)-1</f>
        <v>0</v>
      </c>
    </row>
    <row r="9" spans="2:9" ht="33.75" customHeight="1" thickBot="1">
      <c r="B9" s="13" t="s">
        <v>2</v>
      </c>
      <c r="C9" s="13" t="s">
        <v>13</v>
      </c>
      <c r="D9" s="14" t="s">
        <v>7</v>
      </c>
      <c r="E9" s="15" t="s">
        <v>3</v>
      </c>
      <c r="F9" s="15" t="s">
        <v>4</v>
      </c>
      <c r="G9" s="15" t="s">
        <v>5</v>
      </c>
      <c r="H9" s="14" t="s">
        <v>8</v>
      </c>
      <c r="I9" s="2">
        <f>IF(OR(Verðbólga="",Verðbólga=0),"",100)</f>
      </c>
    </row>
    <row r="10" spans="2:9" ht="14.25">
      <c r="B10" s="16">
        <f>IF(OR(Höfuðstól="",Vextir="",Fj.afborgana="",Höfuðstól=0,Fj.afborgana=0),"",1)</f>
      </c>
      <c r="C10" s="19">
        <f>IF(B10="","",IF(Verðbólga=0,0,+Höfuðstól*I10/I9-Höfuðstól))</f>
      </c>
      <c r="D10" s="17">
        <f>IF(B10="","",IF(OR(Verðbólga="",Verðbólga=0),Höfuðstól,Höfuðstól*I10/100))</f>
      </c>
      <c r="E10" s="17">
        <f aca="true" t="shared" si="0" ref="E10:E73">IF(B10="","",G10-F10)</f>
      </c>
      <c r="F10" s="17">
        <f aca="true" t="shared" si="1" ref="F10:F73">IF(B10="","",D10*Vextir/12)</f>
      </c>
      <c r="G10" s="17">
        <f>IF(B10="","",PMT(Vextir/12,Fj.afborgana,-D10))</f>
      </c>
      <c r="H10" s="17">
        <f aca="true" t="shared" si="2" ref="H10:H73">IF(B10="","",D10-E10)</f>
      </c>
      <c r="I10" s="2">
        <f aca="true" t="shared" si="3" ref="I10:I73">IF((OR(B10="",I9="")),"",I9*(1+Mán.verðbólga))</f>
      </c>
    </row>
    <row r="11" spans="2:9" ht="14.25">
      <c r="B11" s="16">
        <f aca="true" t="shared" si="4" ref="B11:B74">IF(OR(B10="",B10=Fj.afborgana),"",B10+1)</f>
      </c>
      <c r="C11" s="19">
        <f aca="true" t="shared" si="5" ref="C11:C74">IF(B11="","",IF(Verðbólga=0,0,+H10*I11/I10-H10))</f>
      </c>
      <c r="D11" s="17">
        <f aca="true" t="shared" si="6" ref="D11:D74">IF(B11="","",IF(OR(Verðbólga="",Verðbólga=0),H10,H10*I11/I10))</f>
      </c>
      <c r="E11" s="17">
        <f t="shared" si="0"/>
      </c>
      <c r="F11" s="17">
        <f t="shared" si="1"/>
      </c>
      <c r="G11" s="17">
        <f aca="true" t="shared" si="7" ref="G11:G74">IF(B11="","",PMT(Vextir/12,Fj.afborgana-B10,-D11))</f>
      </c>
      <c r="H11" s="17">
        <f t="shared" si="2"/>
      </c>
      <c r="I11" s="2">
        <f t="shared" si="3"/>
      </c>
    </row>
    <row r="12" spans="2:10" ht="14.25">
      <c r="B12" s="16">
        <f t="shared" si="4"/>
      </c>
      <c r="C12" s="19">
        <f t="shared" si="5"/>
      </c>
      <c r="D12" s="17">
        <f t="shared" si="6"/>
      </c>
      <c r="E12" s="17">
        <f t="shared" si="0"/>
      </c>
      <c r="F12" s="17">
        <f t="shared" si="1"/>
      </c>
      <c r="G12" s="17">
        <f t="shared" si="7"/>
      </c>
      <c r="H12" s="17">
        <f t="shared" si="2"/>
      </c>
      <c r="I12" s="2">
        <f t="shared" si="3"/>
      </c>
      <c r="J12" s="19"/>
    </row>
    <row r="13" spans="2:10" ht="14.25">
      <c r="B13" s="16">
        <f t="shared" si="4"/>
      </c>
      <c r="C13" s="19">
        <f t="shared" si="5"/>
      </c>
      <c r="D13" s="17">
        <f t="shared" si="6"/>
      </c>
      <c r="E13" s="17">
        <f t="shared" si="0"/>
      </c>
      <c r="F13" s="17">
        <f t="shared" si="1"/>
      </c>
      <c r="G13" s="17">
        <f t="shared" si="7"/>
      </c>
      <c r="H13" s="17">
        <f t="shared" si="2"/>
      </c>
      <c r="I13" s="2">
        <f t="shared" si="3"/>
      </c>
      <c r="J13" s="19"/>
    </row>
    <row r="14" spans="2:10" ht="14.25">
      <c r="B14" s="16">
        <f t="shared" si="4"/>
      </c>
      <c r="C14" s="19">
        <f t="shared" si="5"/>
      </c>
      <c r="D14" s="17">
        <f t="shared" si="6"/>
      </c>
      <c r="E14" s="17">
        <f t="shared" si="0"/>
      </c>
      <c r="F14" s="17">
        <f t="shared" si="1"/>
      </c>
      <c r="G14" s="17">
        <f t="shared" si="7"/>
      </c>
      <c r="H14" s="17">
        <f t="shared" si="2"/>
      </c>
      <c r="I14" s="2">
        <f t="shared" si="3"/>
      </c>
      <c r="J14" s="19"/>
    </row>
    <row r="15" spans="2:10" ht="14.25">
      <c r="B15" s="16">
        <f t="shared" si="4"/>
      </c>
      <c r="C15" s="19">
        <f t="shared" si="5"/>
      </c>
      <c r="D15" s="17">
        <f t="shared" si="6"/>
      </c>
      <c r="E15" s="17">
        <f t="shared" si="0"/>
      </c>
      <c r="F15" s="17">
        <f t="shared" si="1"/>
      </c>
      <c r="G15" s="17">
        <f t="shared" si="7"/>
      </c>
      <c r="H15" s="17">
        <f t="shared" si="2"/>
      </c>
      <c r="I15" s="2">
        <f t="shared" si="3"/>
      </c>
      <c r="J15" s="19"/>
    </row>
    <row r="16" spans="2:10" ht="14.25">
      <c r="B16" s="16">
        <f t="shared" si="4"/>
      </c>
      <c r="C16" s="19">
        <f t="shared" si="5"/>
      </c>
      <c r="D16" s="17">
        <f t="shared" si="6"/>
      </c>
      <c r="E16" s="17">
        <f t="shared" si="0"/>
      </c>
      <c r="F16" s="17">
        <f t="shared" si="1"/>
      </c>
      <c r="G16" s="17">
        <f t="shared" si="7"/>
      </c>
      <c r="H16" s="17">
        <f t="shared" si="2"/>
      </c>
      <c r="I16" s="2">
        <f t="shared" si="3"/>
      </c>
      <c r="J16" s="19"/>
    </row>
    <row r="17" spans="2:10" ht="14.25">
      <c r="B17" s="16">
        <f t="shared" si="4"/>
      </c>
      <c r="C17" s="19">
        <f t="shared" si="5"/>
      </c>
      <c r="D17" s="17">
        <f t="shared" si="6"/>
      </c>
      <c r="E17" s="17">
        <f t="shared" si="0"/>
      </c>
      <c r="F17" s="17">
        <f t="shared" si="1"/>
      </c>
      <c r="G17" s="17">
        <f t="shared" si="7"/>
      </c>
      <c r="H17" s="17">
        <f t="shared" si="2"/>
      </c>
      <c r="I17" s="2">
        <f t="shared" si="3"/>
      </c>
      <c r="J17" s="19"/>
    </row>
    <row r="18" spans="2:10" ht="14.25">
      <c r="B18" s="16">
        <f t="shared" si="4"/>
      </c>
      <c r="C18" s="19">
        <f t="shared" si="5"/>
      </c>
      <c r="D18" s="17">
        <f t="shared" si="6"/>
      </c>
      <c r="E18" s="17">
        <f t="shared" si="0"/>
      </c>
      <c r="F18" s="17">
        <f t="shared" si="1"/>
      </c>
      <c r="G18" s="17">
        <f t="shared" si="7"/>
      </c>
      <c r="H18" s="17">
        <f t="shared" si="2"/>
      </c>
      <c r="I18" s="2">
        <f t="shared" si="3"/>
      </c>
      <c r="J18" s="19"/>
    </row>
    <row r="19" spans="2:10" ht="14.25">
      <c r="B19" s="16">
        <f t="shared" si="4"/>
      </c>
      <c r="C19" s="19">
        <f t="shared" si="5"/>
      </c>
      <c r="D19" s="17">
        <f t="shared" si="6"/>
      </c>
      <c r="E19" s="17">
        <f t="shared" si="0"/>
      </c>
      <c r="F19" s="17">
        <f t="shared" si="1"/>
      </c>
      <c r="G19" s="17">
        <f t="shared" si="7"/>
      </c>
      <c r="H19" s="17">
        <f t="shared" si="2"/>
      </c>
      <c r="I19" s="2">
        <f t="shared" si="3"/>
      </c>
      <c r="J19" s="19"/>
    </row>
    <row r="20" spans="2:10" ht="14.25">
      <c r="B20" s="16">
        <f t="shared" si="4"/>
      </c>
      <c r="C20" s="19">
        <f t="shared" si="5"/>
      </c>
      <c r="D20" s="17">
        <f t="shared" si="6"/>
      </c>
      <c r="E20" s="17">
        <f t="shared" si="0"/>
      </c>
      <c r="F20" s="17">
        <f t="shared" si="1"/>
      </c>
      <c r="G20" s="17">
        <f t="shared" si="7"/>
      </c>
      <c r="H20" s="17">
        <f t="shared" si="2"/>
      </c>
      <c r="I20" s="2">
        <f t="shared" si="3"/>
      </c>
      <c r="J20" s="19"/>
    </row>
    <row r="21" spans="2:10" ht="14.25">
      <c r="B21" s="16">
        <f t="shared" si="4"/>
      </c>
      <c r="C21" s="19">
        <f t="shared" si="5"/>
      </c>
      <c r="D21" s="17">
        <f t="shared" si="6"/>
      </c>
      <c r="E21" s="17">
        <f t="shared" si="0"/>
      </c>
      <c r="F21" s="17">
        <f t="shared" si="1"/>
      </c>
      <c r="G21" s="17">
        <f t="shared" si="7"/>
      </c>
      <c r="H21" s="17">
        <f t="shared" si="2"/>
      </c>
      <c r="I21" s="2">
        <f t="shared" si="3"/>
      </c>
      <c r="J21" s="19"/>
    </row>
    <row r="22" spans="2:10" ht="14.25">
      <c r="B22" s="16">
        <f t="shared" si="4"/>
      </c>
      <c r="C22" s="19">
        <f t="shared" si="5"/>
      </c>
      <c r="D22" s="17">
        <f t="shared" si="6"/>
      </c>
      <c r="E22" s="17">
        <f t="shared" si="0"/>
      </c>
      <c r="F22" s="17">
        <f t="shared" si="1"/>
      </c>
      <c r="G22" s="17">
        <f t="shared" si="7"/>
      </c>
      <c r="H22" s="17">
        <f t="shared" si="2"/>
      </c>
      <c r="I22" s="2">
        <f t="shared" si="3"/>
      </c>
      <c r="J22" s="19"/>
    </row>
    <row r="23" spans="2:10" ht="14.25">
      <c r="B23" s="16">
        <f t="shared" si="4"/>
      </c>
      <c r="C23" s="19">
        <f t="shared" si="5"/>
      </c>
      <c r="D23" s="17">
        <f t="shared" si="6"/>
      </c>
      <c r="E23" s="17">
        <f t="shared" si="0"/>
      </c>
      <c r="F23" s="17">
        <f t="shared" si="1"/>
      </c>
      <c r="G23" s="17">
        <f t="shared" si="7"/>
      </c>
      <c r="H23" s="17">
        <f t="shared" si="2"/>
      </c>
      <c r="I23" s="2">
        <f t="shared" si="3"/>
      </c>
      <c r="J23" s="19"/>
    </row>
    <row r="24" spans="2:10" ht="14.25">
      <c r="B24" s="16">
        <f t="shared" si="4"/>
      </c>
      <c r="C24" s="19">
        <f t="shared" si="5"/>
      </c>
      <c r="D24" s="17">
        <f t="shared" si="6"/>
      </c>
      <c r="E24" s="17">
        <f t="shared" si="0"/>
      </c>
      <c r="F24" s="17">
        <f t="shared" si="1"/>
      </c>
      <c r="G24" s="17">
        <f t="shared" si="7"/>
      </c>
      <c r="H24" s="17">
        <f t="shared" si="2"/>
      </c>
      <c r="I24" s="2">
        <f t="shared" si="3"/>
      </c>
      <c r="J24" s="19"/>
    </row>
    <row r="25" spans="2:10" ht="14.25">
      <c r="B25" s="16">
        <f t="shared" si="4"/>
      </c>
      <c r="C25" s="19">
        <f t="shared" si="5"/>
      </c>
      <c r="D25" s="17">
        <f t="shared" si="6"/>
      </c>
      <c r="E25" s="17">
        <f t="shared" si="0"/>
      </c>
      <c r="F25" s="17">
        <f t="shared" si="1"/>
      </c>
      <c r="G25" s="17">
        <f t="shared" si="7"/>
      </c>
      <c r="H25" s="17">
        <f t="shared" si="2"/>
      </c>
      <c r="I25" s="2">
        <f t="shared" si="3"/>
      </c>
      <c r="J25" s="19"/>
    </row>
    <row r="26" spans="2:10" ht="14.25">
      <c r="B26" s="16">
        <f t="shared" si="4"/>
      </c>
      <c r="C26" s="19">
        <f t="shared" si="5"/>
      </c>
      <c r="D26" s="17">
        <f t="shared" si="6"/>
      </c>
      <c r="E26" s="17">
        <f t="shared" si="0"/>
      </c>
      <c r="F26" s="17">
        <f t="shared" si="1"/>
      </c>
      <c r="G26" s="17">
        <f t="shared" si="7"/>
      </c>
      <c r="H26" s="17">
        <f t="shared" si="2"/>
      </c>
      <c r="I26" s="2">
        <f t="shared" si="3"/>
      </c>
      <c r="J26" s="19"/>
    </row>
    <row r="27" spans="2:10" ht="14.25">
      <c r="B27" s="16">
        <f t="shared" si="4"/>
      </c>
      <c r="C27" s="19">
        <f t="shared" si="5"/>
      </c>
      <c r="D27" s="17">
        <f t="shared" si="6"/>
      </c>
      <c r="E27" s="17">
        <f t="shared" si="0"/>
      </c>
      <c r="F27" s="17">
        <f t="shared" si="1"/>
      </c>
      <c r="G27" s="17">
        <f t="shared" si="7"/>
      </c>
      <c r="H27" s="17">
        <f t="shared" si="2"/>
      </c>
      <c r="I27" s="2">
        <f t="shared" si="3"/>
      </c>
      <c r="J27" s="19"/>
    </row>
    <row r="28" spans="2:10" ht="14.25">
      <c r="B28" s="16">
        <f t="shared" si="4"/>
      </c>
      <c r="C28" s="19">
        <f t="shared" si="5"/>
      </c>
      <c r="D28" s="17">
        <f t="shared" si="6"/>
      </c>
      <c r="E28" s="17">
        <f t="shared" si="0"/>
      </c>
      <c r="F28" s="17">
        <f t="shared" si="1"/>
      </c>
      <c r="G28" s="17">
        <f t="shared" si="7"/>
      </c>
      <c r="H28" s="17">
        <f t="shared" si="2"/>
      </c>
      <c r="I28" s="2">
        <f t="shared" si="3"/>
      </c>
      <c r="J28" s="19"/>
    </row>
    <row r="29" spans="2:10" ht="14.25">
      <c r="B29" s="16">
        <f t="shared" si="4"/>
      </c>
      <c r="C29" s="19">
        <f t="shared" si="5"/>
      </c>
      <c r="D29" s="17">
        <f t="shared" si="6"/>
      </c>
      <c r="E29" s="17">
        <f t="shared" si="0"/>
      </c>
      <c r="F29" s="17">
        <f t="shared" si="1"/>
      </c>
      <c r="G29" s="17">
        <f t="shared" si="7"/>
      </c>
      <c r="H29" s="17">
        <f t="shared" si="2"/>
      </c>
      <c r="I29" s="2">
        <f t="shared" si="3"/>
      </c>
      <c r="J29" s="19"/>
    </row>
    <row r="30" spans="2:10" ht="14.25">
      <c r="B30" s="16">
        <f t="shared" si="4"/>
      </c>
      <c r="C30" s="19">
        <f t="shared" si="5"/>
      </c>
      <c r="D30" s="17">
        <f t="shared" si="6"/>
      </c>
      <c r="E30" s="17">
        <f t="shared" si="0"/>
      </c>
      <c r="F30" s="17">
        <f t="shared" si="1"/>
      </c>
      <c r="G30" s="17">
        <f t="shared" si="7"/>
      </c>
      <c r="H30" s="17">
        <f t="shared" si="2"/>
      </c>
      <c r="I30" s="2">
        <f t="shared" si="3"/>
      </c>
      <c r="J30" s="19"/>
    </row>
    <row r="31" spans="2:10" ht="14.25">
      <c r="B31" s="16">
        <f t="shared" si="4"/>
      </c>
      <c r="C31" s="19">
        <f t="shared" si="5"/>
      </c>
      <c r="D31" s="17">
        <f t="shared" si="6"/>
      </c>
      <c r="E31" s="17">
        <f t="shared" si="0"/>
      </c>
      <c r="F31" s="17">
        <f t="shared" si="1"/>
      </c>
      <c r="G31" s="17">
        <f t="shared" si="7"/>
      </c>
      <c r="H31" s="17">
        <f t="shared" si="2"/>
      </c>
      <c r="I31" s="2">
        <f t="shared" si="3"/>
      </c>
      <c r="J31" s="19"/>
    </row>
    <row r="32" spans="2:10" ht="14.25">
      <c r="B32" s="16">
        <f t="shared" si="4"/>
      </c>
      <c r="C32" s="19">
        <f t="shared" si="5"/>
      </c>
      <c r="D32" s="17">
        <f t="shared" si="6"/>
      </c>
      <c r="E32" s="17">
        <f t="shared" si="0"/>
      </c>
      <c r="F32" s="17">
        <f t="shared" si="1"/>
      </c>
      <c r="G32" s="17">
        <f t="shared" si="7"/>
      </c>
      <c r="H32" s="17">
        <f t="shared" si="2"/>
      </c>
      <c r="I32" s="2">
        <f t="shared" si="3"/>
      </c>
      <c r="J32" s="19"/>
    </row>
    <row r="33" spans="2:10" ht="14.25">
      <c r="B33" s="16">
        <f t="shared" si="4"/>
      </c>
      <c r="C33" s="19">
        <f t="shared" si="5"/>
      </c>
      <c r="D33" s="17">
        <f t="shared" si="6"/>
      </c>
      <c r="E33" s="17">
        <f t="shared" si="0"/>
      </c>
      <c r="F33" s="17">
        <f t="shared" si="1"/>
      </c>
      <c r="G33" s="17">
        <f t="shared" si="7"/>
      </c>
      <c r="H33" s="17">
        <f t="shared" si="2"/>
      </c>
      <c r="I33" s="2">
        <f t="shared" si="3"/>
      </c>
      <c r="J33" s="19"/>
    </row>
    <row r="34" spans="2:10" ht="14.25">
      <c r="B34" s="16">
        <f t="shared" si="4"/>
      </c>
      <c r="C34" s="19">
        <f t="shared" si="5"/>
      </c>
      <c r="D34" s="17">
        <f t="shared" si="6"/>
      </c>
      <c r="E34" s="17">
        <f t="shared" si="0"/>
      </c>
      <c r="F34" s="17">
        <f t="shared" si="1"/>
      </c>
      <c r="G34" s="17">
        <f t="shared" si="7"/>
      </c>
      <c r="H34" s="17">
        <f t="shared" si="2"/>
      </c>
      <c r="I34" s="2">
        <f t="shared" si="3"/>
      </c>
      <c r="J34" s="19"/>
    </row>
    <row r="35" spans="2:10" ht="14.25">
      <c r="B35" s="16">
        <f t="shared" si="4"/>
      </c>
      <c r="C35" s="19">
        <f t="shared" si="5"/>
      </c>
      <c r="D35" s="17">
        <f t="shared" si="6"/>
      </c>
      <c r="E35" s="17">
        <f t="shared" si="0"/>
      </c>
      <c r="F35" s="17">
        <f t="shared" si="1"/>
      </c>
      <c r="G35" s="17">
        <f t="shared" si="7"/>
      </c>
      <c r="H35" s="17">
        <f t="shared" si="2"/>
      </c>
      <c r="I35" s="2">
        <f t="shared" si="3"/>
      </c>
      <c r="J35" s="19"/>
    </row>
    <row r="36" spans="2:10" ht="14.25">
      <c r="B36" s="16">
        <f t="shared" si="4"/>
      </c>
      <c r="C36" s="19">
        <f t="shared" si="5"/>
      </c>
      <c r="D36" s="17">
        <f t="shared" si="6"/>
      </c>
      <c r="E36" s="17">
        <f t="shared" si="0"/>
      </c>
      <c r="F36" s="17">
        <f t="shared" si="1"/>
      </c>
      <c r="G36" s="17">
        <f t="shared" si="7"/>
      </c>
      <c r="H36" s="17">
        <f t="shared" si="2"/>
      </c>
      <c r="I36" s="2">
        <f t="shared" si="3"/>
      </c>
      <c r="J36" s="19"/>
    </row>
    <row r="37" spans="2:10" ht="14.25">
      <c r="B37" s="16">
        <f t="shared" si="4"/>
      </c>
      <c r="C37" s="19">
        <f t="shared" si="5"/>
      </c>
      <c r="D37" s="17">
        <f t="shared" si="6"/>
      </c>
      <c r="E37" s="17">
        <f t="shared" si="0"/>
      </c>
      <c r="F37" s="17">
        <f t="shared" si="1"/>
      </c>
      <c r="G37" s="17">
        <f t="shared" si="7"/>
      </c>
      <c r="H37" s="17">
        <f t="shared" si="2"/>
      </c>
      <c r="I37" s="2">
        <f t="shared" si="3"/>
      </c>
      <c r="J37" s="19"/>
    </row>
    <row r="38" spans="2:10" ht="14.25">
      <c r="B38" s="16">
        <f t="shared" si="4"/>
      </c>
      <c r="C38" s="19">
        <f t="shared" si="5"/>
      </c>
      <c r="D38" s="17">
        <f t="shared" si="6"/>
      </c>
      <c r="E38" s="17">
        <f t="shared" si="0"/>
      </c>
      <c r="F38" s="17">
        <f t="shared" si="1"/>
      </c>
      <c r="G38" s="17">
        <f t="shared" si="7"/>
      </c>
      <c r="H38" s="17">
        <f t="shared" si="2"/>
      </c>
      <c r="I38" s="2">
        <f t="shared" si="3"/>
      </c>
      <c r="J38" s="19"/>
    </row>
    <row r="39" spans="2:10" ht="14.25">
      <c r="B39" s="16">
        <f t="shared" si="4"/>
      </c>
      <c r="C39" s="19">
        <f t="shared" si="5"/>
      </c>
      <c r="D39" s="17">
        <f t="shared" si="6"/>
      </c>
      <c r="E39" s="17">
        <f t="shared" si="0"/>
      </c>
      <c r="F39" s="17">
        <f t="shared" si="1"/>
      </c>
      <c r="G39" s="17">
        <f t="shared" si="7"/>
      </c>
      <c r="H39" s="17">
        <f t="shared" si="2"/>
      </c>
      <c r="I39" s="2">
        <f t="shared" si="3"/>
      </c>
      <c r="J39" s="19"/>
    </row>
    <row r="40" spans="2:10" ht="14.25">
      <c r="B40" s="16">
        <f t="shared" si="4"/>
      </c>
      <c r="C40" s="19">
        <f t="shared" si="5"/>
      </c>
      <c r="D40" s="17">
        <f t="shared" si="6"/>
      </c>
      <c r="E40" s="17">
        <f t="shared" si="0"/>
      </c>
      <c r="F40" s="17">
        <f t="shared" si="1"/>
      </c>
      <c r="G40" s="17">
        <f t="shared" si="7"/>
      </c>
      <c r="H40" s="17">
        <f t="shared" si="2"/>
      </c>
      <c r="I40" s="2">
        <f t="shared" si="3"/>
      </c>
      <c r="J40" s="19"/>
    </row>
    <row r="41" spans="2:10" ht="14.25">
      <c r="B41" s="16">
        <f t="shared" si="4"/>
      </c>
      <c r="C41" s="19">
        <f t="shared" si="5"/>
      </c>
      <c r="D41" s="17">
        <f t="shared" si="6"/>
      </c>
      <c r="E41" s="17">
        <f t="shared" si="0"/>
      </c>
      <c r="F41" s="17">
        <f t="shared" si="1"/>
      </c>
      <c r="G41" s="17">
        <f t="shared" si="7"/>
      </c>
      <c r="H41" s="17">
        <f t="shared" si="2"/>
      </c>
      <c r="I41" s="2">
        <f t="shared" si="3"/>
      </c>
      <c r="J41" s="19"/>
    </row>
    <row r="42" spans="2:10" ht="14.25">
      <c r="B42" s="16">
        <f t="shared" si="4"/>
      </c>
      <c r="C42" s="19">
        <f t="shared" si="5"/>
      </c>
      <c r="D42" s="17">
        <f t="shared" si="6"/>
      </c>
      <c r="E42" s="17">
        <f t="shared" si="0"/>
      </c>
      <c r="F42" s="17">
        <f t="shared" si="1"/>
      </c>
      <c r="G42" s="17">
        <f t="shared" si="7"/>
      </c>
      <c r="H42" s="17">
        <f t="shared" si="2"/>
      </c>
      <c r="I42" s="2">
        <f t="shared" si="3"/>
      </c>
      <c r="J42" s="19"/>
    </row>
    <row r="43" spans="2:10" ht="14.25">
      <c r="B43" s="16">
        <f t="shared" si="4"/>
      </c>
      <c r="C43" s="19">
        <f t="shared" si="5"/>
      </c>
      <c r="D43" s="17">
        <f t="shared" si="6"/>
      </c>
      <c r="E43" s="17">
        <f t="shared" si="0"/>
      </c>
      <c r="F43" s="17">
        <f t="shared" si="1"/>
      </c>
      <c r="G43" s="17">
        <f t="shared" si="7"/>
      </c>
      <c r="H43" s="17">
        <f t="shared" si="2"/>
      </c>
      <c r="I43" s="2">
        <f t="shared" si="3"/>
      </c>
      <c r="J43" s="19"/>
    </row>
    <row r="44" spans="2:10" ht="14.25">
      <c r="B44" s="16">
        <f t="shared" si="4"/>
      </c>
      <c r="C44" s="19">
        <f t="shared" si="5"/>
      </c>
      <c r="D44" s="17">
        <f t="shared" si="6"/>
      </c>
      <c r="E44" s="17">
        <f t="shared" si="0"/>
      </c>
      <c r="F44" s="17">
        <f t="shared" si="1"/>
      </c>
      <c r="G44" s="17">
        <f t="shared" si="7"/>
      </c>
      <c r="H44" s="17">
        <f t="shared" si="2"/>
      </c>
      <c r="I44" s="2">
        <f t="shared" si="3"/>
      </c>
      <c r="J44" s="19"/>
    </row>
    <row r="45" spans="2:10" ht="14.25">
      <c r="B45" s="16">
        <f t="shared" si="4"/>
      </c>
      <c r="C45" s="19">
        <f t="shared" si="5"/>
      </c>
      <c r="D45" s="17">
        <f t="shared" si="6"/>
      </c>
      <c r="E45" s="17">
        <f t="shared" si="0"/>
      </c>
      <c r="F45" s="17">
        <f t="shared" si="1"/>
      </c>
      <c r="G45" s="17">
        <f t="shared" si="7"/>
      </c>
      <c r="H45" s="17">
        <f t="shared" si="2"/>
      </c>
      <c r="I45" s="2">
        <f t="shared" si="3"/>
      </c>
      <c r="J45" s="19"/>
    </row>
    <row r="46" spans="2:10" ht="14.25">
      <c r="B46" s="16">
        <f t="shared" si="4"/>
      </c>
      <c r="C46" s="19">
        <f t="shared" si="5"/>
      </c>
      <c r="D46" s="17">
        <f t="shared" si="6"/>
      </c>
      <c r="E46" s="17">
        <f t="shared" si="0"/>
      </c>
      <c r="F46" s="17">
        <f t="shared" si="1"/>
      </c>
      <c r="G46" s="17">
        <f t="shared" si="7"/>
      </c>
      <c r="H46" s="17">
        <f t="shared" si="2"/>
      </c>
      <c r="I46" s="2">
        <f t="shared" si="3"/>
      </c>
      <c r="J46" s="19"/>
    </row>
    <row r="47" spans="2:10" ht="14.25">
      <c r="B47" s="16">
        <f t="shared" si="4"/>
      </c>
      <c r="C47" s="19">
        <f t="shared" si="5"/>
      </c>
      <c r="D47" s="17">
        <f t="shared" si="6"/>
      </c>
      <c r="E47" s="17">
        <f t="shared" si="0"/>
      </c>
      <c r="F47" s="17">
        <f t="shared" si="1"/>
      </c>
      <c r="G47" s="17">
        <f t="shared" si="7"/>
      </c>
      <c r="H47" s="17">
        <f t="shared" si="2"/>
      </c>
      <c r="I47" s="2">
        <f t="shared" si="3"/>
      </c>
      <c r="J47" s="19"/>
    </row>
    <row r="48" spans="2:10" ht="14.25">
      <c r="B48" s="16">
        <f t="shared" si="4"/>
      </c>
      <c r="C48" s="19">
        <f t="shared" si="5"/>
      </c>
      <c r="D48" s="17">
        <f t="shared" si="6"/>
      </c>
      <c r="E48" s="17">
        <f t="shared" si="0"/>
      </c>
      <c r="F48" s="17">
        <f t="shared" si="1"/>
      </c>
      <c r="G48" s="17">
        <f t="shared" si="7"/>
      </c>
      <c r="H48" s="17">
        <f t="shared" si="2"/>
      </c>
      <c r="I48" s="2">
        <f t="shared" si="3"/>
      </c>
      <c r="J48" s="19"/>
    </row>
    <row r="49" spans="2:10" ht="14.25">
      <c r="B49" s="16">
        <f t="shared" si="4"/>
      </c>
      <c r="C49" s="19">
        <f t="shared" si="5"/>
      </c>
      <c r="D49" s="17">
        <f t="shared" si="6"/>
      </c>
      <c r="E49" s="17">
        <f t="shared" si="0"/>
      </c>
      <c r="F49" s="17">
        <f t="shared" si="1"/>
      </c>
      <c r="G49" s="17">
        <f t="shared" si="7"/>
      </c>
      <c r="H49" s="17">
        <f t="shared" si="2"/>
      </c>
      <c r="I49" s="2">
        <f t="shared" si="3"/>
      </c>
      <c r="J49" s="19"/>
    </row>
    <row r="50" spans="2:10" ht="14.25">
      <c r="B50" s="16">
        <f t="shared" si="4"/>
      </c>
      <c r="C50" s="19">
        <f t="shared" si="5"/>
      </c>
      <c r="D50" s="17">
        <f t="shared" si="6"/>
      </c>
      <c r="E50" s="17">
        <f t="shared" si="0"/>
      </c>
      <c r="F50" s="17">
        <f t="shared" si="1"/>
      </c>
      <c r="G50" s="17">
        <f t="shared" si="7"/>
      </c>
      <c r="H50" s="17">
        <f t="shared" si="2"/>
      </c>
      <c r="I50" s="2">
        <f t="shared" si="3"/>
      </c>
      <c r="J50" s="19"/>
    </row>
    <row r="51" spans="2:10" ht="14.25">
      <c r="B51" s="16">
        <f t="shared" si="4"/>
      </c>
      <c r="C51" s="19">
        <f t="shared" si="5"/>
      </c>
      <c r="D51" s="17">
        <f t="shared" si="6"/>
      </c>
      <c r="E51" s="17">
        <f t="shared" si="0"/>
      </c>
      <c r="F51" s="17">
        <f t="shared" si="1"/>
      </c>
      <c r="G51" s="17">
        <f t="shared" si="7"/>
      </c>
      <c r="H51" s="17">
        <f t="shared" si="2"/>
      </c>
      <c r="I51" s="2">
        <f t="shared" si="3"/>
      </c>
      <c r="J51" s="19"/>
    </row>
    <row r="52" spans="2:10" ht="14.25">
      <c r="B52" s="16">
        <f t="shared" si="4"/>
      </c>
      <c r="C52" s="19">
        <f t="shared" si="5"/>
      </c>
      <c r="D52" s="17">
        <f t="shared" si="6"/>
      </c>
      <c r="E52" s="17">
        <f t="shared" si="0"/>
      </c>
      <c r="F52" s="17">
        <f t="shared" si="1"/>
      </c>
      <c r="G52" s="17">
        <f t="shared" si="7"/>
      </c>
      <c r="H52" s="17">
        <f t="shared" si="2"/>
      </c>
      <c r="I52" s="2">
        <f t="shared" si="3"/>
      </c>
      <c r="J52" s="19"/>
    </row>
    <row r="53" spans="2:10" ht="14.25">
      <c r="B53" s="16">
        <f t="shared" si="4"/>
      </c>
      <c r="C53" s="19">
        <f t="shared" si="5"/>
      </c>
      <c r="D53" s="17">
        <f t="shared" si="6"/>
      </c>
      <c r="E53" s="17">
        <f t="shared" si="0"/>
      </c>
      <c r="F53" s="17">
        <f t="shared" si="1"/>
      </c>
      <c r="G53" s="17">
        <f t="shared" si="7"/>
      </c>
      <c r="H53" s="17">
        <f t="shared" si="2"/>
      </c>
      <c r="I53" s="2">
        <f t="shared" si="3"/>
      </c>
      <c r="J53" s="19"/>
    </row>
    <row r="54" spans="2:10" ht="14.25">
      <c r="B54" s="16">
        <f t="shared" si="4"/>
      </c>
      <c r="C54" s="19">
        <f t="shared" si="5"/>
      </c>
      <c r="D54" s="17">
        <f t="shared" si="6"/>
      </c>
      <c r="E54" s="17">
        <f t="shared" si="0"/>
      </c>
      <c r="F54" s="17">
        <f t="shared" si="1"/>
      </c>
      <c r="G54" s="17">
        <f t="shared" si="7"/>
      </c>
      <c r="H54" s="17">
        <f t="shared" si="2"/>
      </c>
      <c r="I54" s="2">
        <f t="shared" si="3"/>
      </c>
      <c r="J54" s="19"/>
    </row>
    <row r="55" spans="2:10" ht="14.25">
      <c r="B55" s="16">
        <f t="shared" si="4"/>
      </c>
      <c r="C55" s="19">
        <f t="shared" si="5"/>
      </c>
      <c r="D55" s="17">
        <f t="shared" si="6"/>
      </c>
      <c r="E55" s="17">
        <f t="shared" si="0"/>
      </c>
      <c r="F55" s="17">
        <f t="shared" si="1"/>
      </c>
      <c r="G55" s="17">
        <f t="shared" si="7"/>
      </c>
      <c r="H55" s="17">
        <f t="shared" si="2"/>
      </c>
      <c r="I55" s="2">
        <f t="shared" si="3"/>
      </c>
      <c r="J55" s="19"/>
    </row>
    <row r="56" spans="2:10" ht="14.25">
      <c r="B56" s="16">
        <f t="shared" si="4"/>
      </c>
      <c r="C56" s="19">
        <f t="shared" si="5"/>
      </c>
      <c r="D56" s="17">
        <f t="shared" si="6"/>
      </c>
      <c r="E56" s="17">
        <f t="shared" si="0"/>
      </c>
      <c r="F56" s="17">
        <f t="shared" si="1"/>
      </c>
      <c r="G56" s="17">
        <f t="shared" si="7"/>
      </c>
      <c r="H56" s="17">
        <f t="shared" si="2"/>
      </c>
      <c r="I56" s="2">
        <f t="shared" si="3"/>
      </c>
      <c r="J56" s="19"/>
    </row>
    <row r="57" spans="2:10" ht="14.25">
      <c r="B57" s="16">
        <f t="shared" si="4"/>
      </c>
      <c r="C57" s="19">
        <f t="shared" si="5"/>
      </c>
      <c r="D57" s="17">
        <f t="shared" si="6"/>
      </c>
      <c r="E57" s="17">
        <f t="shared" si="0"/>
      </c>
      <c r="F57" s="17">
        <f t="shared" si="1"/>
      </c>
      <c r="G57" s="17">
        <f t="shared" si="7"/>
      </c>
      <c r="H57" s="17">
        <f t="shared" si="2"/>
      </c>
      <c r="I57" s="2">
        <f t="shared" si="3"/>
      </c>
      <c r="J57" s="19"/>
    </row>
    <row r="58" spans="2:10" ht="14.25">
      <c r="B58" s="16">
        <f t="shared" si="4"/>
      </c>
      <c r="C58" s="19">
        <f t="shared" si="5"/>
      </c>
      <c r="D58" s="17">
        <f t="shared" si="6"/>
      </c>
      <c r="E58" s="17">
        <f t="shared" si="0"/>
      </c>
      <c r="F58" s="17">
        <f t="shared" si="1"/>
      </c>
      <c r="G58" s="17">
        <f t="shared" si="7"/>
      </c>
      <c r="H58" s="17">
        <f t="shared" si="2"/>
      </c>
      <c r="I58" s="2">
        <f t="shared" si="3"/>
      </c>
      <c r="J58" s="19"/>
    </row>
    <row r="59" spans="2:10" ht="14.25">
      <c r="B59" s="16">
        <f t="shared" si="4"/>
      </c>
      <c r="C59" s="19">
        <f t="shared" si="5"/>
      </c>
      <c r="D59" s="17">
        <f t="shared" si="6"/>
      </c>
      <c r="E59" s="17">
        <f t="shared" si="0"/>
      </c>
      <c r="F59" s="17">
        <f t="shared" si="1"/>
      </c>
      <c r="G59" s="17">
        <f t="shared" si="7"/>
      </c>
      <c r="H59" s="17">
        <f t="shared" si="2"/>
      </c>
      <c r="I59" s="2">
        <f t="shared" si="3"/>
      </c>
      <c r="J59" s="19"/>
    </row>
    <row r="60" spans="2:10" ht="14.25">
      <c r="B60" s="16">
        <f t="shared" si="4"/>
      </c>
      <c r="C60" s="19">
        <f t="shared" si="5"/>
      </c>
      <c r="D60" s="17">
        <f t="shared" si="6"/>
      </c>
      <c r="E60" s="17">
        <f t="shared" si="0"/>
      </c>
      <c r="F60" s="17">
        <f t="shared" si="1"/>
      </c>
      <c r="G60" s="17">
        <f t="shared" si="7"/>
      </c>
      <c r="H60" s="17">
        <f t="shared" si="2"/>
      </c>
      <c r="I60" s="2">
        <f t="shared" si="3"/>
      </c>
      <c r="J60" s="19"/>
    </row>
    <row r="61" spans="2:10" ht="14.25">
      <c r="B61" s="16">
        <f t="shared" si="4"/>
      </c>
      <c r="C61" s="19">
        <f t="shared" si="5"/>
      </c>
      <c r="D61" s="17">
        <f t="shared" si="6"/>
      </c>
      <c r="E61" s="17">
        <f t="shared" si="0"/>
      </c>
      <c r="F61" s="17">
        <f t="shared" si="1"/>
      </c>
      <c r="G61" s="17">
        <f t="shared" si="7"/>
      </c>
      <c r="H61" s="17">
        <f t="shared" si="2"/>
      </c>
      <c r="I61" s="2">
        <f t="shared" si="3"/>
      </c>
      <c r="J61" s="19"/>
    </row>
    <row r="62" spans="2:10" ht="14.25">
      <c r="B62" s="16">
        <f t="shared" si="4"/>
      </c>
      <c r="C62" s="19">
        <f t="shared" si="5"/>
      </c>
      <c r="D62" s="17">
        <f t="shared" si="6"/>
      </c>
      <c r="E62" s="17">
        <f t="shared" si="0"/>
      </c>
      <c r="F62" s="17">
        <f t="shared" si="1"/>
      </c>
      <c r="G62" s="17">
        <f t="shared" si="7"/>
      </c>
      <c r="H62" s="17">
        <f t="shared" si="2"/>
      </c>
      <c r="I62" s="2">
        <f t="shared" si="3"/>
      </c>
      <c r="J62" s="19"/>
    </row>
    <row r="63" spans="2:10" ht="14.25">
      <c r="B63" s="16">
        <f t="shared" si="4"/>
      </c>
      <c r="C63" s="19">
        <f t="shared" si="5"/>
      </c>
      <c r="D63" s="17">
        <f t="shared" si="6"/>
      </c>
      <c r="E63" s="17">
        <f t="shared" si="0"/>
      </c>
      <c r="F63" s="17">
        <f t="shared" si="1"/>
      </c>
      <c r="G63" s="17">
        <f t="shared" si="7"/>
      </c>
      <c r="H63" s="17">
        <f t="shared" si="2"/>
      </c>
      <c r="I63" s="2">
        <f t="shared" si="3"/>
      </c>
      <c r="J63" s="19"/>
    </row>
    <row r="64" spans="2:10" ht="14.25">
      <c r="B64" s="16">
        <f t="shared" si="4"/>
      </c>
      <c r="C64" s="19">
        <f t="shared" si="5"/>
      </c>
      <c r="D64" s="17">
        <f t="shared" si="6"/>
      </c>
      <c r="E64" s="17">
        <f t="shared" si="0"/>
      </c>
      <c r="F64" s="17">
        <f t="shared" si="1"/>
      </c>
      <c r="G64" s="17">
        <f t="shared" si="7"/>
      </c>
      <c r="H64" s="17">
        <f t="shared" si="2"/>
      </c>
      <c r="I64" s="2">
        <f t="shared" si="3"/>
      </c>
      <c r="J64" s="19"/>
    </row>
    <row r="65" spans="2:10" ht="14.25">
      <c r="B65" s="16">
        <f t="shared" si="4"/>
      </c>
      <c r="C65" s="19">
        <f t="shared" si="5"/>
      </c>
      <c r="D65" s="17">
        <f t="shared" si="6"/>
      </c>
      <c r="E65" s="17">
        <f t="shared" si="0"/>
      </c>
      <c r="F65" s="17">
        <f t="shared" si="1"/>
      </c>
      <c r="G65" s="17">
        <f t="shared" si="7"/>
      </c>
      <c r="H65" s="17">
        <f t="shared" si="2"/>
      </c>
      <c r="I65" s="2">
        <f t="shared" si="3"/>
      </c>
      <c r="J65" s="19"/>
    </row>
    <row r="66" spans="2:10" ht="14.25">
      <c r="B66" s="16">
        <f t="shared" si="4"/>
      </c>
      <c r="C66" s="19">
        <f t="shared" si="5"/>
      </c>
      <c r="D66" s="17">
        <f t="shared" si="6"/>
      </c>
      <c r="E66" s="17">
        <f t="shared" si="0"/>
      </c>
      <c r="F66" s="17">
        <f t="shared" si="1"/>
      </c>
      <c r="G66" s="17">
        <f t="shared" si="7"/>
      </c>
      <c r="H66" s="17">
        <f t="shared" si="2"/>
      </c>
      <c r="I66" s="2">
        <f t="shared" si="3"/>
      </c>
      <c r="J66" s="19"/>
    </row>
    <row r="67" spans="2:10" ht="14.25">
      <c r="B67" s="16">
        <f t="shared" si="4"/>
      </c>
      <c r="C67" s="19">
        <f t="shared" si="5"/>
      </c>
      <c r="D67" s="17">
        <f t="shared" si="6"/>
      </c>
      <c r="E67" s="17">
        <f t="shared" si="0"/>
      </c>
      <c r="F67" s="17">
        <f t="shared" si="1"/>
      </c>
      <c r="G67" s="17">
        <f t="shared" si="7"/>
      </c>
      <c r="H67" s="17">
        <f t="shared" si="2"/>
      </c>
      <c r="I67" s="2">
        <f t="shared" si="3"/>
      </c>
      <c r="J67" s="19"/>
    </row>
    <row r="68" spans="2:10" ht="14.25">
      <c r="B68" s="16">
        <f t="shared" si="4"/>
      </c>
      <c r="C68" s="19">
        <f t="shared" si="5"/>
      </c>
      <c r="D68" s="17">
        <f t="shared" si="6"/>
      </c>
      <c r="E68" s="17">
        <f t="shared" si="0"/>
      </c>
      <c r="F68" s="17">
        <f t="shared" si="1"/>
      </c>
      <c r="G68" s="17">
        <f t="shared" si="7"/>
      </c>
      <c r="H68" s="17">
        <f t="shared" si="2"/>
      </c>
      <c r="I68" s="2">
        <f t="shared" si="3"/>
      </c>
      <c r="J68" s="19"/>
    </row>
    <row r="69" spans="2:10" ht="14.25">
      <c r="B69" s="16">
        <f t="shared" si="4"/>
      </c>
      <c r="C69" s="19">
        <f t="shared" si="5"/>
      </c>
      <c r="D69" s="17">
        <f t="shared" si="6"/>
      </c>
      <c r="E69" s="17">
        <f t="shared" si="0"/>
      </c>
      <c r="F69" s="17">
        <f t="shared" si="1"/>
      </c>
      <c r="G69" s="17">
        <f t="shared" si="7"/>
      </c>
      <c r="H69" s="17">
        <f t="shared" si="2"/>
      </c>
      <c r="I69" s="2">
        <f t="shared" si="3"/>
      </c>
      <c r="J69" s="19"/>
    </row>
    <row r="70" spans="2:10" ht="14.25">
      <c r="B70" s="16">
        <f t="shared" si="4"/>
      </c>
      <c r="C70" s="19">
        <f t="shared" si="5"/>
      </c>
      <c r="D70" s="17">
        <f t="shared" si="6"/>
      </c>
      <c r="E70" s="17">
        <f t="shared" si="0"/>
      </c>
      <c r="F70" s="17">
        <f t="shared" si="1"/>
      </c>
      <c r="G70" s="17">
        <f t="shared" si="7"/>
      </c>
      <c r="H70" s="17">
        <f t="shared" si="2"/>
      </c>
      <c r="I70" s="2">
        <f t="shared" si="3"/>
      </c>
      <c r="J70" s="19"/>
    </row>
    <row r="71" spans="2:10" ht="14.25">
      <c r="B71" s="16">
        <f t="shared" si="4"/>
      </c>
      <c r="C71" s="19">
        <f t="shared" si="5"/>
      </c>
      <c r="D71" s="17">
        <f t="shared" si="6"/>
      </c>
      <c r="E71" s="17">
        <f t="shared" si="0"/>
      </c>
      <c r="F71" s="17">
        <f t="shared" si="1"/>
      </c>
      <c r="G71" s="17">
        <f t="shared" si="7"/>
      </c>
      <c r="H71" s="17">
        <f t="shared" si="2"/>
      </c>
      <c r="I71" s="2">
        <f t="shared" si="3"/>
      </c>
      <c r="J71" s="19"/>
    </row>
    <row r="72" spans="2:10" ht="14.25">
      <c r="B72" s="16">
        <f t="shared" si="4"/>
      </c>
      <c r="C72" s="19">
        <f t="shared" si="5"/>
      </c>
      <c r="D72" s="17">
        <f t="shared" si="6"/>
      </c>
      <c r="E72" s="17">
        <f t="shared" si="0"/>
      </c>
      <c r="F72" s="17">
        <f t="shared" si="1"/>
      </c>
      <c r="G72" s="17">
        <f t="shared" si="7"/>
      </c>
      <c r="H72" s="17">
        <f t="shared" si="2"/>
      </c>
      <c r="I72" s="2">
        <f t="shared" si="3"/>
      </c>
      <c r="J72" s="19"/>
    </row>
    <row r="73" spans="2:10" ht="14.25">
      <c r="B73" s="16">
        <f t="shared" si="4"/>
      </c>
      <c r="C73" s="19">
        <f t="shared" si="5"/>
      </c>
      <c r="D73" s="17">
        <f t="shared" si="6"/>
      </c>
      <c r="E73" s="17">
        <f t="shared" si="0"/>
      </c>
      <c r="F73" s="17">
        <f t="shared" si="1"/>
      </c>
      <c r="G73" s="17">
        <f t="shared" si="7"/>
      </c>
      <c r="H73" s="17">
        <f t="shared" si="2"/>
      </c>
      <c r="I73" s="2">
        <f t="shared" si="3"/>
      </c>
      <c r="J73" s="19"/>
    </row>
    <row r="74" spans="2:10" ht="14.25">
      <c r="B74" s="16">
        <f t="shared" si="4"/>
      </c>
      <c r="C74" s="19">
        <f t="shared" si="5"/>
      </c>
      <c r="D74" s="17">
        <f t="shared" si="6"/>
      </c>
      <c r="E74" s="17">
        <f aca="true" t="shared" si="8" ref="E74:E137">IF(B74="","",G74-F74)</f>
      </c>
      <c r="F74" s="17">
        <f aca="true" t="shared" si="9" ref="F74:F137">IF(B74="","",D74*Vextir/12)</f>
      </c>
      <c r="G74" s="17">
        <f t="shared" si="7"/>
      </c>
      <c r="H74" s="17">
        <f aca="true" t="shared" si="10" ref="H74:H137">IF(B74="","",D74-E74)</f>
      </c>
      <c r="I74" s="2">
        <f aca="true" t="shared" si="11" ref="I74:I137">IF((OR(B74="",I73="")),"",I73*(1+Mán.verðbólga))</f>
      </c>
      <c r="J74" s="19"/>
    </row>
    <row r="75" spans="2:10" ht="14.25">
      <c r="B75" s="16">
        <f aca="true" t="shared" si="12" ref="B75:B138">IF(OR(B74="",B74=Fj.afborgana),"",B74+1)</f>
      </c>
      <c r="C75" s="19">
        <f aca="true" t="shared" si="13" ref="C75:C138">IF(B75="","",IF(Verðbólga=0,0,+H74*I75/I74-H74))</f>
      </c>
      <c r="D75" s="17">
        <f aca="true" t="shared" si="14" ref="D75:D138">IF(B75="","",IF(OR(Verðbólga="",Verðbólga=0),H74,H74*I75/I74))</f>
      </c>
      <c r="E75" s="17">
        <f t="shared" si="8"/>
      </c>
      <c r="F75" s="17">
        <f t="shared" si="9"/>
      </c>
      <c r="G75" s="17">
        <f aca="true" t="shared" si="15" ref="G75:G138">IF(B75="","",PMT(Vextir/12,Fj.afborgana-B74,-D75))</f>
      </c>
      <c r="H75" s="17">
        <f t="shared" si="10"/>
      </c>
      <c r="I75" s="2">
        <f t="shared" si="11"/>
      </c>
      <c r="J75" s="19"/>
    </row>
    <row r="76" spans="2:10" ht="14.25">
      <c r="B76" s="16">
        <f t="shared" si="12"/>
      </c>
      <c r="C76" s="19">
        <f t="shared" si="13"/>
      </c>
      <c r="D76" s="17">
        <f t="shared" si="14"/>
      </c>
      <c r="E76" s="17">
        <f t="shared" si="8"/>
      </c>
      <c r="F76" s="17">
        <f t="shared" si="9"/>
      </c>
      <c r="G76" s="17">
        <f t="shared" si="15"/>
      </c>
      <c r="H76" s="17">
        <f t="shared" si="10"/>
      </c>
      <c r="I76" s="2">
        <f t="shared" si="11"/>
      </c>
      <c r="J76" s="19"/>
    </row>
    <row r="77" spans="2:10" ht="14.25">
      <c r="B77" s="16">
        <f t="shared" si="12"/>
      </c>
      <c r="C77" s="19">
        <f t="shared" si="13"/>
      </c>
      <c r="D77" s="17">
        <f t="shared" si="14"/>
      </c>
      <c r="E77" s="17">
        <f t="shared" si="8"/>
      </c>
      <c r="F77" s="17">
        <f t="shared" si="9"/>
      </c>
      <c r="G77" s="17">
        <f t="shared" si="15"/>
      </c>
      <c r="H77" s="17">
        <f t="shared" si="10"/>
      </c>
      <c r="I77" s="2">
        <f t="shared" si="11"/>
      </c>
      <c r="J77" s="19"/>
    </row>
    <row r="78" spans="2:10" ht="14.25">
      <c r="B78" s="16">
        <f t="shared" si="12"/>
      </c>
      <c r="C78" s="19">
        <f t="shared" si="13"/>
      </c>
      <c r="D78" s="17">
        <f t="shared" si="14"/>
      </c>
      <c r="E78" s="17">
        <f t="shared" si="8"/>
      </c>
      <c r="F78" s="17">
        <f t="shared" si="9"/>
      </c>
      <c r="G78" s="17">
        <f t="shared" si="15"/>
      </c>
      <c r="H78" s="17">
        <f t="shared" si="10"/>
      </c>
      <c r="I78" s="2">
        <f t="shared" si="11"/>
      </c>
      <c r="J78" s="19"/>
    </row>
    <row r="79" spans="2:10" ht="14.25">
      <c r="B79" s="16">
        <f t="shared" si="12"/>
      </c>
      <c r="C79" s="19">
        <f t="shared" si="13"/>
      </c>
      <c r="D79" s="17">
        <f t="shared" si="14"/>
      </c>
      <c r="E79" s="17">
        <f t="shared" si="8"/>
      </c>
      <c r="F79" s="17">
        <f t="shared" si="9"/>
      </c>
      <c r="G79" s="17">
        <f t="shared" si="15"/>
      </c>
      <c r="H79" s="17">
        <f t="shared" si="10"/>
      </c>
      <c r="I79" s="2">
        <f t="shared" si="11"/>
      </c>
      <c r="J79" s="19"/>
    </row>
    <row r="80" spans="2:10" ht="14.25">
      <c r="B80" s="16">
        <f t="shared" si="12"/>
      </c>
      <c r="C80" s="19">
        <f t="shared" si="13"/>
      </c>
      <c r="D80" s="17">
        <f t="shared" si="14"/>
      </c>
      <c r="E80" s="17">
        <f t="shared" si="8"/>
      </c>
      <c r="F80" s="17">
        <f t="shared" si="9"/>
      </c>
      <c r="G80" s="17">
        <f t="shared" si="15"/>
      </c>
      <c r="H80" s="17">
        <f t="shared" si="10"/>
      </c>
      <c r="I80" s="2">
        <f t="shared" si="11"/>
      </c>
      <c r="J80" s="19"/>
    </row>
    <row r="81" spans="2:10" ht="14.25">
      <c r="B81" s="16">
        <f t="shared" si="12"/>
      </c>
      <c r="C81" s="19">
        <f t="shared" si="13"/>
      </c>
      <c r="D81" s="17">
        <f t="shared" si="14"/>
      </c>
      <c r="E81" s="17">
        <f t="shared" si="8"/>
      </c>
      <c r="F81" s="17">
        <f t="shared" si="9"/>
      </c>
      <c r="G81" s="17">
        <f t="shared" si="15"/>
      </c>
      <c r="H81" s="17">
        <f t="shared" si="10"/>
      </c>
      <c r="I81" s="2">
        <f t="shared" si="11"/>
      </c>
      <c r="J81" s="19"/>
    </row>
    <row r="82" spans="2:10" ht="14.25">
      <c r="B82" s="16">
        <f t="shared" si="12"/>
      </c>
      <c r="C82" s="19">
        <f t="shared" si="13"/>
      </c>
      <c r="D82" s="17">
        <f t="shared" si="14"/>
      </c>
      <c r="E82" s="17">
        <f t="shared" si="8"/>
      </c>
      <c r="F82" s="17">
        <f t="shared" si="9"/>
      </c>
      <c r="G82" s="17">
        <f t="shared" si="15"/>
      </c>
      <c r="H82" s="17">
        <f t="shared" si="10"/>
      </c>
      <c r="I82" s="2">
        <f t="shared" si="11"/>
      </c>
      <c r="J82" s="19"/>
    </row>
    <row r="83" spans="2:10" ht="14.25">
      <c r="B83" s="16">
        <f t="shared" si="12"/>
      </c>
      <c r="C83" s="19">
        <f t="shared" si="13"/>
      </c>
      <c r="D83" s="17">
        <f t="shared" si="14"/>
      </c>
      <c r="E83" s="17">
        <f t="shared" si="8"/>
      </c>
      <c r="F83" s="17">
        <f t="shared" si="9"/>
      </c>
      <c r="G83" s="17">
        <f t="shared" si="15"/>
      </c>
      <c r="H83" s="17">
        <f t="shared" si="10"/>
      </c>
      <c r="I83" s="2">
        <f t="shared" si="11"/>
      </c>
      <c r="J83" s="19"/>
    </row>
    <row r="84" spans="2:10" ht="14.25">
      <c r="B84" s="16">
        <f t="shared" si="12"/>
      </c>
      <c r="C84" s="19">
        <f t="shared" si="13"/>
      </c>
      <c r="D84" s="17">
        <f t="shared" si="14"/>
      </c>
      <c r="E84" s="17">
        <f t="shared" si="8"/>
      </c>
      <c r="F84" s="17">
        <f t="shared" si="9"/>
      </c>
      <c r="G84" s="17">
        <f t="shared" si="15"/>
      </c>
      <c r="H84" s="17">
        <f t="shared" si="10"/>
      </c>
      <c r="I84" s="2">
        <f t="shared" si="11"/>
      </c>
      <c r="J84" s="19"/>
    </row>
    <row r="85" spans="2:10" ht="14.25">
      <c r="B85" s="16">
        <f t="shared" si="12"/>
      </c>
      <c r="C85" s="19">
        <f t="shared" si="13"/>
      </c>
      <c r="D85" s="17">
        <f t="shared" si="14"/>
      </c>
      <c r="E85" s="17">
        <f t="shared" si="8"/>
      </c>
      <c r="F85" s="17">
        <f t="shared" si="9"/>
      </c>
      <c r="G85" s="17">
        <f t="shared" si="15"/>
      </c>
      <c r="H85" s="17">
        <f t="shared" si="10"/>
      </c>
      <c r="I85" s="2">
        <f t="shared" si="11"/>
      </c>
      <c r="J85" s="19"/>
    </row>
    <row r="86" spans="2:10" ht="14.25">
      <c r="B86" s="16">
        <f t="shared" si="12"/>
      </c>
      <c r="C86" s="19">
        <f t="shared" si="13"/>
      </c>
      <c r="D86" s="17">
        <f t="shared" si="14"/>
      </c>
      <c r="E86" s="17">
        <f t="shared" si="8"/>
      </c>
      <c r="F86" s="17">
        <f t="shared" si="9"/>
      </c>
      <c r="G86" s="17">
        <f t="shared" si="15"/>
      </c>
      <c r="H86" s="17">
        <f t="shared" si="10"/>
      </c>
      <c r="I86" s="2">
        <f t="shared" si="11"/>
      </c>
      <c r="J86" s="19"/>
    </row>
    <row r="87" spans="2:10" ht="14.25">
      <c r="B87" s="16">
        <f t="shared" si="12"/>
      </c>
      <c r="C87" s="19">
        <f t="shared" si="13"/>
      </c>
      <c r="D87" s="17">
        <f t="shared" si="14"/>
      </c>
      <c r="E87" s="17">
        <f t="shared" si="8"/>
      </c>
      <c r="F87" s="17">
        <f t="shared" si="9"/>
      </c>
      <c r="G87" s="17">
        <f t="shared" si="15"/>
      </c>
      <c r="H87" s="17">
        <f t="shared" si="10"/>
      </c>
      <c r="I87" s="2">
        <f t="shared" si="11"/>
      </c>
      <c r="J87" s="19"/>
    </row>
    <row r="88" spans="2:10" ht="14.25">
      <c r="B88" s="16">
        <f t="shared" si="12"/>
      </c>
      <c r="C88" s="19">
        <f t="shared" si="13"/>
      </c>
      <c r="D88" s="17">
        <f t="shared" si="14"/>
      </c>
      <c r="E88" s="17">
        <f t="shared" si="8"/>
      </c>
      <c r="F88" s="17">
        <f t="shared" si="9"/>
      </c>
      <c r="G88" s="17">
        <f t="shared" si="15"/>
      </c>
      <c r="H88" s="17">
        <f t="shared" si="10"/>
      </c>
      <c r="I88" s="2">
        <f t="shared" si="11"/>
      </c>
      <c r="J88" s="19"/>
    </row>
    <row r="89" spans="2:10" ht="14.25">
      <c r="B89" s="16">
        <f t="shared" si="12"/>
      </c>
      <c r="C89" s="19">
        <f t="shared" si="13"/>
      </c>
      <c r="D89" s="17">
        <f t="shared" si="14"/>
      </c>
      <c r="E89" s="17">
        <f t="shared" si="8"/>
      </c>
      <c r="F89" s="17">
        <f t="shared" si="9"/>
      </c>
      <c r="G89" s="17">
        <f t="shared" si="15"/>
      </c>
      <c r="H89" s="17">
        <f t="shared" si="10"/>
      </c>
      <c r="I89" s="2">
        <f t="shared" si="11"/>
      </c>
      <c r="J89" s="19"/>
    </row>
    <row r="90" spans="2:10" ht="14.25">
      <c r="B90" s="16">
        <f t="shared" si="12"/>
      </c>
      <c r="C90" s="19">
        <f t="shared" si="13"/>
      </c>
      <c r="D90" s="17">
        <f t="shared" si="14"/>
      </c>
      <c r="E90" s="17">
        <f t="shared" si="8"/>
      </c>
      <c r="F90" s="17">
        <f t="shared" si="9"/>
      </c>
      <c r="G90" s="17">
        <f t="shared" si="15"/>
      </c>
      <c r="H90" s="17">
        <f t="shared" si="10"/>
      </c>
      <c r="I90" s="2">
        <f t="shared" si="11"/>
      </c>
      <c r="J90" s="19"/>
    </row>
    <row r="91" spans="2:10" ht="14.25">
      <c r="B91" s="16">
        <f t="shared" si="12"/>
      </c>
      <c r="C91" s="19">
        <f t="shared" si="13"/>
      </c>
      <c r="D91" s="17">
        <f t="shared" si="14"/>
      </c>
      <c r="E91" s="17">
        <f t="shared" si="8"/>
      </c>
      <c r="F91" s="17">
        <f t="shared" si="9"/>
      </c>
      <c r="G91" s="17">
        <f t="shared" si="15"/>
      </c>
      <c r="H91" s="17">
        <f t="shared" si="10"/>
      </c>
      <c r="I91" s="2">
        <f t="shared" si="11"/>
      </c>
      <c r="J91" s="19"/>
    </row>
    <row r="92" spans="2:10" ht="14.25">
      <c r="B92" s="16">
        <f t="shared" si="12"/>
      </c>
      <c r="C92" s="19">
        <f t="shared" si="13"/>
      </c>
      <c r="D92" s="17">
        <f t="shared" si="14"/>
      </c>
      <c r="E92" s="17">
        <f t="shared" si="8"/>
      </c>
      <c r="F92" s="17">
        <f t="shared" si="9"/>
      </c>
      <c r="G92" s="17">
        <f t="shared" si="15"/>
      </c>
      <c r="H92" s="17">
        <f t="shared" si="10"/>
      </c>
      <c r="I92" s="2">
        <f t="shared" si="11"/>
      </c>
      <c r="J92" s="19"/>
    </row>
    <row r="93" spans="2:10" ht="14.25">
      <c r="B93" s="16">
        <f t="shared" si="12"/>
      </c>
      <c r="C93" s="19">
        <f t="shared" si="13"/>
      </c>
      <c r="D93" s="17">
        <f t="shared" si="14"/>
      </c>
      <c r="E93" s="17">
        <f t="shared" si="8"/>
      </c>
      <c r="F93" s="17">
        <f t="shared" si="9"/>
      </c>
      <c r="G93" s="17">
        <f t="shared" si="15"/>
      </c>
      <c r="H93" s="17">
        <f t="shared" si="10"/>
      </c>
      <c r="I93" s="2">
        <f t="shared" si="11"/>
      </c>
      <c r="J93" s="19"/>
    </row>
    <row r="94" spans="2:10" ht="14.25">
      <c r="B94" s="16">
        <f t="shared" si="12"/>
      </c>
      <c r="C94" s="19">
        <f t="shared" si="13"/>
      </c>
      <c r="D94" s="17">
        <f t="shared" si="14"/>
      </c>
      <c r="E94" s="17">
        <f t="shared" si="8"/>
      </c>
      <c r="F94" s="17">
        <f t="shared" si="9"/>
      </c>
      <c r="G94" s="17">
        <f t="shared" si="15"/>
      </c>
      <c r="H94" s="17">
        <f t="shared" si="10"/>
      </c>
      <c r="I94" s="2">
        <f t="shared" si="11"/>
      </c>
      <c r="J94" s="19"/>
    </row>
    <row r="95" spans="2:10" ht="14.25">
      <c r="B95" s="16">
        <f t="shared" si="12"/>
      </c>
      <c r="C95" s="19">
        <f t="shared" si="13"/>
      </c>
      <c r="D95" s="17">
        <f t="shared" si="14"/>
      </c>
      <c r="E95" s="17">
        <f t="shared" si="8"/>
      </c>
      <c r="F95" s="17">
        <f t="shared" si="9"/>
      </c>
      <c r="G95" s="17">
        <f t="shared" si="15"/>
      </c>
      <c r="H95" s="17">
        <f t="shared" si="10"/>
      </c>
      <c r="I95" s="2">
        <f t="shared" si="11"/>
      </c>
      <c r="J95" s="19"/>
    </row>
    <row r="96" spans="2:10" ht="14.25">
      <c r="B96" s="16">
        <f t="shared" si="12"/>
      </c>
      <c r="C96" s="19">
        <f t="shared" si="13"/>
      </c>
      <c r="D96" s="17">
        <f t="shared" si="14"/>
      </c>
      <c r="E96" s="17">
        <f t="shared" si="8"/>
      </c>
      <c r="F96" s="17">
        <f t="shared" si="9"/>
      </c>
      <c r="G96" s="17">
        <f t="shared" si="15"/>
      </c>
      <c r="H96" s="17">
        <f t="shared" si="10"/>
      </c>
      <c r="I96" s="2">
        <f t="shared" si="11"/>
      </c>
      <c r="J96" s="19"/>
    </row>
    <row r="97" spans="2:10" ht="14.25">
      <c r="B97" s="16">
        <f t="shared" si="12"/>
      </c>
      <c r="C97" s="19">
        <f t="shared" si="13"/>
      </c>
      <c r="D97" s="17">
        <f t="shared" si="14"/>
      </c>
      <c r="E97" s="17">
        <f t="shared" si="8"/>
      </c>
      <c r="F97" s="17">
        <f t="shared" si="9"/>
      </c>
      <c r="G97" s="17">
        <f t="shared" si="15"/>
      </c>
      <c r="H97" s="17">
        <f t="shared" si="10"/>
      </c>
      <c r="I97" s="2">
        <f t="shared" si="11"/>
      </c>
      <c r="J97" s="19"/>
    </row>
    <row r="98" spans="2:10" ht="14.25">
      <c r="B98" s="16">
        <f t="shared" si="12"/>
      </c>
      <c r="C98" s="19">
        <f t="shared" si="13"/>
      </c>
      <c r="D98" s="17">
        <f t="shared" si="14"/>
      </c>
      <c r="E98" s="17">
        <f t="shared" si="8"/>
      </c>
      <c r="F98" s="17">
        <f t="shared" si="9"/>
      </c>
      <c r="G98" s="17">
        <f t="shared" si="15"/>
      </c>
      <c r="H98" s="17">
        <f t="shared" si="10"/>
      </c>
      <c r="I98" s="2">
        <f t="shared" si="11"/>
      </c>
      <c r="J98" s="19"/>
    </row>
    <row r="99" spans="2:10" ht="14.25">
      <c r="B99" s="16">
        <f t="shared" si="12"/>
      </c>
      <c r="C99" s="19">
        <f t="shared" si="13"/>
      </c>
      <c r="D99" s="17">
        <f t="shared" si="14"/>
      </c>
      <c r="E99" s="17">
        <f t="shared" si="8"/>
      </c>
      <c r="F99" s="17">
        <f t="shared" si="9"/>
      </c>
      <c r="G99" s="17">
        <f t="shared" si="15"/>
      </c>
      <c r="H99" s="17">
        <f t="shared" si="10"/>
      </c>
      <c r="I99" s="2">
        <f t="shared" si="11"/>
      </c>
      <c r="J99" s="19"/>
    </row>
    <row r="100" spans="2:10" ht="14.25">
      <c r="B100" s="16">
        <f t="shared" si="12"/>
      </c>
      <c r="C100" s="19">
        <f t="shared" si="13"/>
      </c>
      <c r="D100" s="17">
        <f t="shared" si="14"/>
      </c>
      <c r="E100" s="17">
        <f t="shared" si="8"/>
      </c>
      <c r="F100" s="17">
        <f t="shared" si="9"/>
      </c>
      <c r="G100" s="17">
        <f t="shared" si="15"/>
      </c>
      <c r="H100" s="17">
        <f t="shared" si="10"/>
      </c>
      <c r="I100" s="2">
        <f t="shared" si="11"/>
      </c>
      <c r="J100" s="19"/>
    </row>
    <row r="101" spans="2:10" ht="14.25">
      <c r="B101" s="16">
        <f t="shared" si="12"/>
      </c>
      <c r="C101" s="19">
        <f t="shared" si="13"/>
      </c>
      <c r="D101" s="17">
        <f t="shared" si="14"/>
      </c>
      <c r="E101" s="17">
        <f t="shared" si="8"/>
      </c>
      <c r="F101" s="17">
        <f t="shared" si="9"/>
      </c>
      <c r="G101" s="17">
        <f t="shared" si="15"/>
      </c>
      <c r="H101" s="17">
        <f t="shared" si="10"/>
      </c>
      <c r="I101" s="2">
        <f t="shared" si="11"/>
      </c>
      <c r="J101" s="19"/>
    </row>
    <row r="102" spans="2:10" ht="14.25">
      <c r="B102" s="16">
        <f t="shared" si="12"/>
      </c>
      <c r="C102" s="19">
        <f t="shared" si="13"/>
      </c>
      <c r="D102" s="17">
        <f t="shared" si="14"/>
      </c>
      <c r="E102" s="17">
        <f t="shared" si="8"/>
      </c>
      <c r="F102" s="17">
        <f t="shared" si="9"/>
      </c>
      <c r="G102" s="17">
        <f t="shared" si="15"/>
      </c>
      <c r="H102" s="17">
        <f t="shared" si="10"/>
      </c>
      <c r="I102" s="2">
        <f t="shared" si="11"/>
      </c>
      <c r="J102" s="19"/>
    </row>
    <row r="103" spans="2:10" ht="14.25">
      <c r="B103" s="16">
        <f t="shared" si="12"/>
      </c>
      <c r="C103" s="19">
        <f t="shared" si="13"/>
      </c>
      <c r="D103" s="17">
        <f t="shared" si="14"/>
      </c>
      <c r="E103" s="17">
        <f t="shared" si="8"/>
      </c>
      <c r="F103" s="17">
        <f t="shared" si="9"/>
      </c>
      <c r="G103" s="17">
        <f t="shared" si="15"/>
      </c>
      <c r="H103" s="17">
        <f t="shared" si="10"/>
      </c>
      <c r="I103" s="2">
        <f t="shared" si="11"/>
      </c>
      <c r="J103" s="19"/>
    </row>
    <row r="104" spans="2:10" ht="14.25">
      <c r="B104" s="16">
        <f t="shared" si="12"/>
      </c>
      <c r="C104" s="19">
        <f t="shared" si="13"/>
      </c>
      <c r="D104" s="17">
        <f t="shared" si="14"/>
      </c>
      <c r="E104" s="17">
        <f t="shared" si="8"/>
      </c>
      <c r="F104" s="17">
        <f t="shared" si="9"/>
      </c>
      <c r="G104" s="17">
        <f t="shared" si="15"/>
      </c>
      <c r="H104" s="17">
        <f t="shared" si="10"/>
      </c>
      <c r="I104" s="2">
        <f t="shared" si="11"/>
      </c>
      <c r="J104" s="19"/>
    </row>
    <row r="105" spans="2:10" ht="14.25">
      <c r="B105" s="16">
        <f t="shared" si="12"/>
      </c>
      <c r="C105" s="19">
        <f t="shared" si="13"/>
      </c>
      <c r="D105" s="17">
        <f t="shared" si="14"/>
      </c>
      <c r="E105" s="17">
        <f t="shared" si="8"/>
      </c>
      <c r="F105" s="17">
        <f t="shared" si="9"/>
      </c>
      <c r="G105" s="17">
        <f t="shared" si="15"/>
      </c>
      <c r="H105" s="17">
        <f t="shared" si="10"/>
      </c>
      <c r="I105" s="2">
        <f t="shared" si="11"/>
      </c>
      <c r="J105" s="19"/>
    </row>
    <row r="106" spans="2:10" ht="14.25">
      <c r="B106" s="16">
        <f t="shared" si="12"/>
      </c>
      <c r="C106" s="19">
        <f t="shared" si="13"/>
      </c>
      <c r="D106" s="17">
        <f t="shared" si="14"/>
      </c>
      <c r="E106" s="17">
        <f t="shared" si="8"/>
      </c>
      <c r="F106" s="17">
        <f t="shared" si="9"/>
      </c>
      <c r="G106" s="17">
        <f t="shared" si="15"/>
      </c>
      <c r="H106" s="17">
        <f t="shared" si="10"/>
      </c>
      <c r="I106" s="2">
        <f t="shared" si="11"/>
      </c>
      <c r="J106" s="19"/>
    </row>
    <row r="107" spans="2:10" ht="14.25">
      <c r="B107" s="16">
        <f t="shared" si="12"/>
      </c>
      <c r="C107" s="19">
        <f t="shared" si="13"/>
      </c>
      <c r="D107" s="17">
        <f t="shared" si="14"/>
      </c>
      <c r="E107" s="17">
        <f t="shared" si="8"/>
      </c>
      <c r="F107" s="17">
        <f t="shared" si="9"/>
      </c>
      <c r="G107" s="17">
        <f t="shared" si="15"/>
      </c>
      <c r="H107" s="17">
        <f t="shared" si="10"/>
      </c>
      <c r="I107" s="2">
        <f t="shared" si="11"/>
      </c>
      <c r="J107" s="19"/>
    </row>
    <row r="108" spans="2:10" ht="14.25">
      <c r="B108" s="16">
        <f t="shared" si="12"/>
      </c>
      <c r="C108" s="19">
        <f t="shared" si="13"/>
      </c>
      <c r="D108" s="17">
        <f t="shared" si="14"/>
      </c>
      <c r="E108" s="17">
        <f t="shared" si="8"/>
      </c>
      <c r="F108" s="17">
        <f t="shared" si="9"/>
      </c>
      <c r="G108" s="17">
        <f t="shared" si="15"/>
      </c>
      <c r="H108" s="17">
        <f t="shared" si="10"/>
      </c>
      <c r="I108" s="2">
        <f t="shared" si="11"/>
      </c>
      <c r="J108" s="19"/>
    </row>
    <row r="109" spans="2:10" ht="14.25">
      <c r="B109" s="16">
        <f t="shared" si="12"/>
      </c>
      <c r="C109" s="19">
        <f t="shared" si="13"/>
      </c>
      <c r="D109" s="17">
        <f t="shared" si="14"/>
      </c>
      <c r="E109" s="17">
        <f t="shared" si="8"/>
      </c>
      <c r="F109" s="17">
        <f t="shared" si="9"/>
      </c>
      <c r="G109" s="17">
        <f t="shared" si="15"/>
      </c>
      <c r="H109" s="17">
        <f t="shared" si="10"/>
      </c>
      <c r="I109" s="2">
        <f t="shared" si="11"/>
      </c>
      <c r="J109" s="19"/>
    </row>
    <row r="110" spans="2:10" ht="14.25">
      <c r="B110" s="16">
        <f t="shared" si="12"/>
      </c>
      <c r="C110" s="19">
        <f t="shared" si="13"/>
      </c>
      <c r="D110" s="17">
        <f t="shared" si="14"/>
      </c>
      <c r="E110" s="17">
        <f t="shared" si="8"/>
      </c>
      <c r="F110" s="17">
        <f t="shared" si="9"/>
      </c>
      <c r="G110" s="17">
        <f t="shared" si="15"/>
      </c>
      <c r="H110" s="17">
        <f t="shared" si="10"/>
      </c>
      <c r="I110" s="2">
        <f t="shared" si="11"/>
      </c>
      <c r="J110" s="19"/>
    </row>
    <row r="111" spans="2:10" ht="14.25">
      <c r="B111" s="16">
        <f t="shared" si="12"/>
      </c>
      <c r="C111" s="19">
        <f t="shared" si="13"/>
      </c>
      <c r="D111" s="17">
        <f t="shared" si="14"/>
      </c>
      <c r="E111" s="17">
        <f t="shared" si="8"/>
      </c>
      <c r="F111" s="17">
        <f t="shared" si="9"/>
      </c>
      <c r="G111" s="17">
        <f t="shared" si="15"/>
      </c>
      <c r="H111" s="17">
        <f t="shared" si="10"/>
      </c>
      <c r="I111" s="2">
        <f t="shared" si="11"/>
      </c>
      <c r="J111" s="19"/>
    </row>
    <row r="112" spans="2:10" ht="14.25">
      <c r="B112" s="16">
        <f t="shared" si="12"/>
      </c>
      <c r="C112" s="19">
        <f t="shared" si="13"/>
      </c>
      <c r="D112" s="17">
        <f t="shared" si="14"/>
      </c>
      <c r="E112" s="17">
        <f t="shared" si="8"/>
      </c>
      <c r="F112" s="17">
        <f t="shared" si="9"/>
      </c>
      <c r="G112" s="17">
        <f t="shared" si="15"/>
      </c>
      <c r="H112" s="17">
        <f t="shared" si="10"/>
      </c>
      <c r="I112" s="2">
        <f t="shared" si="11"/>
      </c>
      <c r="J112" s="19"/>
    </row>
    <row r="113" spans="2:10" ht="14.25">
      <c r="B113" s="16">
        <f t="shared" si="12"/>
      </c>
      <c r="C113" s="19">
        <f t="shared" si="13"/>
      </c>
      <c r="D113" s="17">
        <f t="shared" si="14"/>
      </c>
      <c r="E113" s="17">
        <f t="shared" si="8"/>
      </c>
      <c r="F113" s="17">
        <f t="shared" si="9"/>
      </c>
      <c r="G113" s="17">
        <f t="shared" si="15"/>
      </c>
      <c r="H113" s="17">
        <f t="shared" si="10"/>
      </c>
      <c r="I113" s="2">
        <f t="shared" si="11"/>
      </c>
      <c r="J113" s="19"/>
    </row>
    <row r="114" spans="2:10" ht="14.25">
      <c r="B114" s="16">
        <f t="shared" si="12"/>
      </c>
      <c r="C114" s="19">
        <f t="shared" si="13"/>
      </c>
      <c r="D114" s="17">
        <f t="shared" si="14"/>
      </c>
      <c r="E114" s="17">
        <f t="shared" si="8"/>
      </c>
      <c r="F114" s="17">
        <f t="shared" si="9"/>
      </c>
      <c r="G114" s="17">
        <f t="shared" si="15"/>
      </c>
      <c r="H114" s="17">
        <f t="shared" si="10"/>
      </c>
      <c r="I114" s="2">
        <f t="shared" si="11"/>
      </c>
      <c r="J114" s="19"/>
    </row>
    <row r="115" spans="2:10" ht="14.25">
      <c r="B115" s="16">
        <f t="shared" si="12"/>
      </c>
      <c r="C115" s="19">
        <f t="shared" si="13"/>
      </c>
      <c r="D115" s="17">
        <f t="shared" si="14"/>
      </c>
      <c r="E115" s="17">
        <f t="shared" si="8"/>
      </c>
      <c r="F115" s="17">
        <f t="shared" si="9"/>
      </c>
      <c r="G115" s="17">
        <f t="shared" si="15"/>
      </c>
      <c r="H115" s="17">
        <f t="shared" si="10"/>
      </c>
      <c r="I115" s="2">
        <f t="shared" si="11"/>
      </c>
      <c r="J115" s="19"/>
    </row>
    <row r="116" spans="2:10" ht="14.25">
      <c r="B116" s="16">
        <f t="shared" si="12"/>
      </c>
      <c r="C116" s="19">
        <f t="shared" si="13"/>
      </c>
      <c r="D116" s="17">
        <f t="shared" si="14"/>
      </c>
      <c r="E116" s="17">
        <f t="shared" si="8"/>
      </c>
      <c r="F116" s="17">
        <f t="shared" si="9"/>
      </c>
      <c r="G116" s="17">
        <f t="shared" si="15"/>
      </c>
      <c r="H116" s="17">
        <f t="shared" si="10"/>
      </c>
      <c r="I116" s="2">
        <f t="shared" si="11"/>
      </c>
      <c r="J116" s="19"/>
    </row>
    <row r="117" spans="2:10" ht="14.25">
      <c r="B117" s="16">
        <f t="shared" si="12"/>
      </c>
      <c r="C117" s="19">
        <f t="shared" si="13"/>
      </c>
      <c r="D117" s="17">
        <f t="shared" si="14"/>
      </c>
      <c r="E117" s="17">
        <f t="shared" si="8"/>
      </c>
      <c r="F117" s="17">
        <f t="shared" si="9"/>
      </c>
      <c r="G117" s="17">
        <f t="shared" si="15"/>
      </c>
      <c r="H117" s="17">
        <f t="shared" si="10"/>
      </c>
      <c r="I117" s="2">
        <f t="shared" si="11"/>
      </c>
      <c r="J117" s="19"/>
    </row>
    <row r="118" spans="2:10" ht="14.25">
      <c r="B118" s="16">
        <f t="shared" si="12"/>
      </c>
      <c r="C118" s="19">
        <f t="shared" si="13"/>
      </c>
      <c r="D118" s="17">
        <f t="shared" si="14"/>
      </c>
      <c r="E118" s="17">
        <f t="shared" si="8"/>
      </c>
      <c r="F118" s="17">
        <f t="shared" si="9"/>
      </c>
      <c r="G118" s="17">
        <f t="shared" si="15"/>
      </c>
      <c r="H118" s="17">
        <f t="shared" si="10"/>
      </c>
      <c r="I118" s="2">
        <f t="shared" si="11"/>
      </c>
      <c r="J118" s="19"/>
    </row>
    <row r="119" spans="2:10" ht="14.25">
      <c r="B119" s="16">
        <f t="shared" si="12"/>
      </c>
      <c r="C119" s="19">
        <f t="shared" si="13"/>
      </c>
      <c r="D119" s="17">
        <f t="shared" si="14"/>
      </c>
      <c r="E119" s="17">
        <f t="shared" si="8"/>
      </c>
      <c r="F119" s="17">
        <f t="shared" si="9"/>
      </c>
      <c r="G119" s="17">
        <f t="shared" si="15"/>
      </c>
      <c r="H119" s="17">
        <f t="shared" si="10"/>
      </c>
      <c r="I119" s="2">
        <f t="shared" si="11"/>
      </c>
      <c r="J119" s="19"/>
    </row>
    <row r="120" spans="2:10" ht="14.25">
      <c r="B120" s="16">
        <f t="shared" si="12"/>
      </c>
      <c r="C120" s="19">
        <f t="shared" si="13"/>
      </c>
      <c r="D120" s="17">
        <f t="shared" si="14"/>
      </c>
      <c r="E120" s="17">
        <f t="shared" si="8"/>
      </c>
      <c r="F120" s="17">
        <f t="shared" si="9"/>
      </c>
      <c r="G120" s="17">
        <f t="shared" si="15"/>
      </c>
      <c r="H120" s="17">
        <f t="shared" si="10"/>
      </c>
      <c r="I120" s="2">
        <f t="shared" si="11"/>
      </c>
      <c r="J120" s="19"/>
    </row>
    <row r="121" spans="2:10" ht="14.25">
      <c r="B121" s="16">
        <f t="shared" si="12"/>
      </c>
      <c r="C121" s="19">
        <f t="shared" si="13"/>
      </c>
      <c r="D121" s="17">
        <f t="shared" si="14"/>
      </c>
      <c r="E121" s="17">
        <f t="shared" si="8"/>
      </c>
      <c r="F121" s="17">
        <f t="shared" si="9"/>
      </c>
      <c r="G121" s="17">
        <f t="shared" si="15"/>
      </c>
      <c r="H121" s="17">
        <f t="shared" si="10"/>
      </c>
      <c r="I121" s="2">
        <f t="shared" si="11"/>
      </c>
      <c r="J121" s="19"/>
    </row>
    <row r="122" spans="2:10" ht="14.25">
      <c r="B122" s="16">
        <f t="shared" si="12"/>
      </c>
      <c r="C122" s="19">
        <f t="shared" si="13"/>
      </c>
      <c r="D122" s="17">
        <f t="shared" si="14"/>
      </c>
      <c r="E122" s="17">
        <f t="shared" si="8"/>
      </c>
      <c r="F122" s="17">
        <f t="shared" si="9"/>
      </c>
      <c r="G122" s="17">
        <f t="shared" si="15"/>
      </c>
      <c r="H122" s="17">
        <f t="shared" si="10"/>
      </c>
      <c r="I122" s="2">
        <f t="shared" si="11"/>
      </c>
      <c r="J122" s="19"/>
    </row>
    <row r="123" spans="2:10" ht="14.25">
      <c r="B123" s="16">
        <f t="shared" si="12"/>
      </c>
      <c r="C123" s="19">
        <f t="shared" si="13"/>
      </c>
      <c r="D123" s="17">
        <f t="shared" si="14"/>
      </c>
      <c r="E123" s="17">
        <f t="shared" si="8"/>
      </c>
      <c r="F123" s="17">
        <f t="shared" si="9"/>
      </c>
      <c r="G123" s="17">
        <f t="shared" si="15"/>
      </c>
      <c r="H123" s="17">
        <f t="shared" si="10"/>
      </c>
      <c r="I123" s="2">
        <f t="shared" si="11"/>
      </c>
      <c r="J123" s="19"/>
    </row>
    <row r="124" spans="2:10" ht="14.25">
      <c r="B124" s="16">
        <f t="shared" si="12"/>
      </c>
      <c r="C124" s="19">
        <f t="shared" si="13"/>
      </c>
      <c r="D124" s="17">
        <f t="shared" si="14"/>
      </c>
      <c r="E124" s="17">
        <f t="shared" si="8"/>
      </c>
      <c r="F124" s="17">
        <f t="shared" si="9"/>
      </c>
      <c r="G124" s="17">
        <f t="shared" si="15"/>
      </c>
      <c r="H124" s="17">
        <f t="shared" si="10"/>
      </c>
      <c r="I124" s="2">
        <f t="shared" si="11"/>
      </c>
      <c r="J124" s="19"/>
    </row>
    <row r="125" spans="2:10" ht="14.25">
      <c r="B125" s="16">
        <f t="shared" si="12"/>
      </c>
      <c r="C125" s="19">
        <f t="shared" si="13"/>
      </c>
      <c r="D125" s="17">
        <f t="shared" si="14"/>
      </c>
      <c r="E125" s="17">
        <f t="shared" si="8"/>
      </c>
      <c r="F125" s="17">
        <f t="shared" si="9"/>
      </c>
      <c r="G125" s="17">
        <f t="shared" si="15"/>
      </c>
      <c r="H125" s="17">
        <f t="shared" si="10"/>
      </c>
      <c r="I125" s="2">
        <f t="shared" si="11"/>
      </c>
      <c r="J125" s="19"/>
    </row>
    <row r="126" spans="2:10" ht="14.25">
      <c r="B126" s="16">
        <f t="shared" si="12"/>
      </c>
      <c r="C126" s="19">
        <f t="shared" si="13"/>
      </c>
      <c r="D126" s="17">
        <f t="shared" si="14"/>
      </c>
      <c r="E126" s="17">
        <f t="shared" si="8"/>
      </c>
      <c r="F126" s="17">
        <f t="shared" si="9"/>
      </c>
      <c r="G126" s="17">
        <f t="shared" si="15"/>
      </c>
      <c r="H126" s="17">
        <f t="shared" si="10"/>
      </c>
      <c r="I126" s="2">
        <f t="shared" si="11"/>
      </c>
      <c r="J126" s="19"/>
    </row>
    <row r="127" spans="2:10" ht="14.25">
      <c r="B127" s="16">
        <f t="shared" si="12"/>
      </c>
      <c r="C127" s="19">
        <f t="shared" si="13"/>
      </c>
      <c r="D127" s="17">
        <f t="shared" si="14"/>
      </c>
      <c r="E127" s="17">
        <f t="shared" si="8"/>
      </c>
      <c r="F127" s="17">
        <f t="shared" si="9"/>
      </c>
      <c r="G127" s="17">
        <f t="shared" si="15"/>
      </c>
      <c r="H127" s="17">
        <f t="shared" si="10"/>
      </c>
      <c r="I127" s="2">
        <f t="shared" si="11"/>
      </c>
      <c r="J127" s="19"/>
    </row>
    <row r="128" spans="2:10" ht="14.25">
      <c r="B128" s="16">
        <f t="shared" si="12"/>
      </c>
      <c r="C128" s="19">
        <f t="shared" si="13"/>
      </c>
      <c r="D128" s="17">
        <f t="shared" si="14"/>
      </c>
      <c r="E128" s="17">
        <f t="shared" si="8"/>
      </c>
      <c r="F128" s="17">
        <f t="shared" si="9"/>
      </c>
      <c r="G128" s="17">
        <f t="shared" si="15"/>
      </c>
      <c r="H128" s="17">
        <f t="shared" si="10"/>
      </c>
      <c r="I128" s="2">
        <f t="shared" si="11"/>
      </c>
      <c r="J128" s="19"/>
    </row>
    <row r="129" spans="2:10" ht="14.25">
      <c r="B129" s="16">
        <f t="shared" si="12"/>
      </c>
      <c r="C129" s="19">
        <f t="shared" si="13"/>
      </c>
      <c r="D129" s="17">
        <f t="shared" si="14"/>
      </c>
      <c r="E129" s="17">
        <f t="shared" si="8"/>
      </c>
      <c r="F129" s="17">
        <f t="shared" si="9"/>
      </c>
      <c r="G129" s="17">
        <f t="shared" si="15"/>
      </c>
      <c r="H129" s="17">
        <f t="shared" si="10"/>
      </c>
      <c r="I129" s="2">
        <f t="shared" si="11"/>
      </c>
      <c r="J129" s="19"/>
    </row>
    <row r="130" spans="2:10" ht="14.25">
      <c r="B130" s="16">
        <f t="shared" si="12"/>
      </c>
      <c r="C130" s="19">
        <f t="shared" si="13"/>
      </c>
      <c r="D130" s="17">
        <f t="shared" si="14"/>
      </c>
      <c r="E130" s="17">
        <f t="shared" si="8"/>
      </c>
      <c r="F130" s="17">
        <f t="shared" si="9"/>
      </c>
      <c r="G130" s="17">
        <f t="shared" si="15"/>
      </c>
      <c r="H130" s="17">
        <f t="shared" si="10"/>
      </c>
      <c r="I130" s="2">
        <f t="shared" si="11"/>
      </c>
      <c r="J130" s="19"/>
    </row>
    <row r="131" spans="2:10" ht="14.25">
      <c r="B131" s="16">
        <f t="shared" si="12"/>
      </c>
      <c r="C131" s="19">
        <f t="shared" si="13"/>
      </c>
      <c r="D131" s="17">
        <f t="shared" si="14"/>
      </c>
      <c r="E131" s="17">
        <f t="shared" si="8"/>
      </c>
      <c r="F131" s="17">
        <f t="shared" si="9"/>
      </c>
      <c r="G131" s="17">
        <f t="shared" si="15"/>
      </c>
      <c r="H131" s="17">
        <f t="shared" si="10"/>
      </c>
      <c r="I131" s="2">
        <f t="shared" si="11"/>
      </c>
      <c r="J131" s="19"/>
    </row>
    <row r="132" spans="2:10" ht="14.25">
      <c r="B132" s="16">
        <f t="shared" si="12"/>
      </c>
      <c r="C132" s="19">
        <f t="shared" si="13"/>
      </c>
      <c r="D132" s="17">
        <f t="shared" si="14"/>
      </c>
      <c r="E132" s="17">
        <f t="shared" si="8"/>
      </c>
      <c r="F132" s="17">
        <f t="shared" si="9"/>
      </c>
      <c r="G132" s="17">
        <f t="shared" si="15"/>
      </c>
      <c r="H132" s="17">
        <f t="shared" si="10"/>
      </c>
      <c r="I132" s="2">
        <f t="shared" si="11"/>
      </c>
      <c r="J132" s="19"/>
    </row>
    <row r="133" spans="2:10" ht="14.25">
      <c r="B133" s="16">
        <f t="shared" si="12"/>
      </c>
      <c r="C133" s="19">
        <f t="shared" si="13"/>
      </c>
      <c r="D133" s="17">
        <f t="shared" si="14"/>
      </c>
      <c r="E133" s="17">
        <f t="shared" si="8"/>
      </c>
      <c r="F133" s="17">
        <f t="shared" si="9"/>
      </c>
      <c r="G133" s="17">
        <f t="shared" si="15"/>
      </c>
      <c r="H133" s="17">
        <f t="shared" si="10"/>
      </c>
      <c r="I133" s="2">
        <f t="shared" si="11"/>
      </c>
      <c r="J133" s="19"/>
    </row>
    <row r="134" spans="2:10" ht="14.25">
      <c r="B134" s="16">
        <f t="shared" si="12"/>
      </c>
      <c r="C134" s="19">
        <f t="shared" si="13"/>
      </c>
      <c r="D134" s="17">
        <f t="shared" si="14"/>
      </c>
      <c r="E134" s="17">
        <f t="shared" si="8"/>
      </c>
      <c r="F134" s="17">
        <f t="shared" si="9"/>
      </c>
      <c r="G134" s="17">
        <f t="shared" si="15"/>
      </c>
      <c r="H134" s="17">
        <f t="shared" si="10"/>
      </c>
      <c r="I134" s="2">
        <f t="shared" si="11"/>
      </c>
      <c r="J134" s="19"/>
    </row>
    <row r="135" spans="2:10" ht="14.25">
      <c r="B135" s="16">
        <f t="shared" si="12"/>
      </c>
      <c r="C135" s="19">
        <f t="shared" si="13"/>
      </c>
      <c r="D135" s="17">
        <f t="shared" si="14"/>
      </c>
      <c r="E135" s="17">
        <f t="shared" si="8"/>
      </c>
      <c r="F135" s="17">
        <f t="shared" si="9"/>
      </c>
      <c r="G135" s="17">
        <f t="shared" si="15"/>
      </c>
      <c r="H135" s="17">
        <f t="shared" si="10"/>
      </c>
      <c r="I135" s="2">
        <f t="shared" si="11"/>
      </c>
      <c r="J135" s="19"/>
    </row>
    <row r="136" spans="2:10" ht="14.25">
      <c r="B136" s="16">
        <f t="shared" si="12"/>
      </c>
      <c r="C136" s="19">
        <f t="shared" si="13"/>
      </c>
      <c r="D136" s="17">
        <f t="shared" si="14"/>
      </c>
      <c r="E136" s="17">
        <f t="shared" si="8"/>
      </c>
      <c r="F136" s="17">
        <f t="shared" si="9"/>
      </c>
      <c r="G136" s="17">
        <f t="shared" si="15"/>
      </c>
      <c r="H136" s="17">
        <f t="shared" si="10"/>
      </c>
      <c r="I136" s="2">
        <f t="shared" si="11"/>
      </c>
      <c r="J136" s="19"/>
    </row>
    <row r="137" spans="2:10" ht="14.25">
      <c r="B137" s="16">
        <f t="shared" si="12"/>
      </c>
      <c r="C137" s="19">
        <f t="shared" si="13"/>
      </c>
      <c r="D137" s="17">
        <f t="shared" si="14"/>
      </c>
      <c r="E137" s="17">
        <f t="shared" si="8"/>
      </c>
      <c r="F137" s="17">
        <f t="shared" si="9"/>
      </c>
      <c r="G137" s="17">
        <f t="shared" si="15"/>
      </c>
      <c r="H137" s="17">
        <f t="shared" si="10"/>
      </c>
      <c r="I137" s="2">
        <f t="shared" si="11"/>
      </c>
      <c r="J137" s="19"/>
    </row>
    <row r="138" spans="2:10" ht="14.25">
      <c r="B138" s="16">
        <f t="shared" si="12"/>
      </c>
      <c r="C138" s="19">
        <f t="shared" si="13"/>
      </c>
      <c r="D138" s="17">
        <f t="shared" si="14"/>
      </c>
      <c r="E138" s="17">
        <f aca="true" t="shared" si="16" ref="E138:E201">IF(B138="","",G138-F138)</f>
      </c>
      <c r="F138" s="17">
        <f aca="true" t="shared" si="17" ref="F138:F201">IF(B138="","",D138*Vextir/12)</f>
      </c>
      <c r="G138" s="17">
        <f t="shared" si="15"/>
      </c>
      <c r="H138" s="17">
        <f aca="true" t="shared" si="18" ref="H138:H201">IF(B138="","",D138-E138)</f>
      </c>
      <c r="I138" s="2">
        <f aca="true" t="shared" si="19" ref="I138:I201">IF((OR(B138="",I137="")),"",I137*(1+Mán.verðbólga))</f>
      </c>
      <c r="J138" s="19"/>
    </row>
    <row r="139" spans="2:10" ht="14.25">
      <c r="B139" s="16">
        <f aca="true" t="shared" si="20" ref="B139:B202">IF(OR(B138="",B138=Fj.afborgana),"",B138+1)</f>
      </c>
      <c r="C139" s="19">
        <f aca="true" t="shared" si="21" ref="C139:C202">IF(B139="","",IF(Verðbólga=0,0,+H138*I139/I138-H138))</f>
      </c>
      <c r="D139" s="17">
        <f aca="true" t="shared" si="22" ref="D139:D202">IF(B139="","",IF(OR(Verðbólga="",Verðbólga=0),H138,H138*I139/I138))</f>
      </c>
      <c r="E139" s="17">
        <f t="shared" si="16"/>
      </c>
      <c r="F139" s="17">
        <f t="shared" si="17"/>
      </c>
      <c r="G139" s="17">
        <f aca="true" t="shared" si="23" ref="G139:G202">IF(B139="","",PMT(Vextir/12,Fj.afborgana-B138,-D139))</f>
      </c>
      <c r="H139" s="17">
        <f t="shared" si="18"/>
      </c>
      <c r="I139" s="2">
        <f t="shared" si="19"/>
      </c>
      <c r="J139" s="19"/>
    </row>
    <row r="140" spans="2:10" ht="14.25">
      <c r="B140" s="16">
        <f t="shared" si="20"/>
      </c>
      <c r="C140" s="19">
        <f t="shared" si="21"/>
      </c>
      <c r="D140" s="17">
        <f t="shared" si="22"/>
      </c>
      <c r="E140" s="17">
        <f t="shared" si="16"/>
      </c>
      <c r="F140" s="17">
        <f t="shared" si="17"/>
      </c>
      <c r="G140" s="17">
        <f t="shared" si="23"/>
      </c>
      <c r="H140" s="17">
        <f t="shared" si="18"/>
      </c>
      <c r="I140" s="2">
        <f t="shared" si="19"/>
      </c>
      <c r="J140" s="19"/>
    </row>
    <row r="141" spans="2:10" ht="14.25">
      <c r="B141" s="16">
        <f t="shared" si="20"/>
      </c>
      <c r="C141" s="19">
        <f t="shared" si="21"/>
      </c>
      <c r="D141" s="17">
        <f t="shared" si="22"/>
      </c>
      <c r="E141" s="17">
        <f t="shared" si="16"/>
      </c>
      <c r="F141" s="17">
        <f t="shared" si="17"/>
      </c>
      <c r="G141" s="17">
        <f t="shared" si="23"/>
      </c>
      <c r="H141" s="17">
        <f t="shared" si="18"/>
      </c>
      <c r="I141" s="2">
        <f t="shared" si="19"/>
      </c>
      <c r="J141" s="19"/>
    </row>
    <row r="142" spans="2:10" ht="14.25">
      <c r="B142" s="16">
        <f t="shared" si="20"/>
      </c>
      <c r="C142" s="19">
        <f t="shared" si="21"/>
      </c>
      <c r="D142" s="17">
        <f t="shared" si="22"/>
      </c>
      <c r="E142" s="17">
        <f t="shared" si="16"/>
      </c>
      <c r="F142" s="17">
        <f t="shared" si="17"/>
      </c>
      <c r="G142" s="17">
        <f t="shared" si="23"/>
      </c>
      <c r="H142" s="17">
        <f t="shared" si="18"/>
      </c>
      <c r="I142" s="2">
        <f t="shared" si="19"/>
      </c>
      <c r="J142" s="19"/>
    </row>
    <row r="143" spans="2:10" ht="14.25">
      <c r="B143" s="16">
        <f t="shared" si="20"/>
      </c>
      <c r="C143" s="19">
        <f t="shared" si="21"/>
      </c>
      <c r="D143" s="17">
        <f t="shared" si="22"/>
      </c>
      <c r="E143" s="17">
        <f t="shared" si="16"/>
      </c>
      <c r="F143" s="17">
        <f t="shared" si="17"/>
      </c>
      <c r="G143" s="17">
        <f t="shared" si="23"/>
      </c>
      <c r="H143" s="17">
        <f t="shared" si="18"/>
      </c>
      <c r="I143" s="2">
        <f t="shared" si="19"/>
      </c>
      <c r="J143" s="19"/>
    </row>
    <row r="144" spans="2:10" ht="14.25">
      <c r="B144" s="16">
        <f t="shared" si="20"/>
      </c>
      <c r="C144" s="19">
        <f t="shared" si="21"/>
      </c>
      <c r="D144" s="17">
        <f t="shared" si="22"/>
      </c>
      <c r="E144" s="17">
        <f t="shared" si="16"/>
      </c>
      <c r="F144" s="17">
        <f t="shared" si="17"/>
      </c>
      <c r="G144" s="17">
        <f t="shared" si="23"/>
      </c>
      <c r="H144" s="17">
        <f t="shared" si="18"/>
      </c>
      <c r="I144" s="2">
        <f t="shared" si="19"/>
      </c>
      <c r="J144" s="19"/>
    </row>
    <row r="145" spans="2:10" ht="14.25">
      <c r="B145" s="16">
        <f t="shared" si="20"/>
      </c>
      <c r="C145" s="19">
        <f t="shared" si="21"/>
      </c>
      <c r="D145" s="17">
        <f t="shared" si="22"/>
      </c>
      <c r="E145" s="17">
        <f t="shared" si="16"/>
      </c>
      <c r="F145" s="17">
        <f t="shared" si="17"/>
      </c>
      <c r="G145" s="17">
        <f t="shared" si="23"/>
      </c>
      <c r="H145" s="17">
        <f t="shared" si="18"/>
      </c>
      <c r="I145" s="2">
        <f t="shared" si="19"/>
      </c>
      <c r="J145" s="19"/>
    </row>
    <row r="146" spans="2:10" ht="14.25">
      <c r="B146" s="16">
        <f t="shared" si="20"/>
      </c>
      <c r="C146" s="19">
        <f t="shared" si="21"/>
      </c>
      <c r="D146" s="17">
        <f t="shared" si="22"/>
      </c>
      <c r="E146" s="17">
        <f t="shared" si="16"/>
      </c>
      <c r="F146" s="17">
        <f t="shared" si="17"/>
      </c>
      <c r="G146" s="17">
        <f t="shared" si="23"/>
      </c>
      <c r="H146" s="17">
        <f t="shared" si="18"/>
      </c>
      <c r="I146" s="2">
        <f t="shared" si="19"/>
      </c>
      <c r="J146" s="19"/>
    </row>
    <row r="147" spans="2:10" ht="14.25">
      <c r="B147" s="16">
        <f t="shared" si="20"/>
      </c>
      <c r="C147" s="19">
        <f t="shared" si="21"/>
      </c>
      <c r="D147" s="17">
        <f t="shared" si="22"/>
      </c>
      <c r="E147" s="17">
        <f t="shared" si="16"/>
      </c>
      <c r="F147" s="17">
        <f t="shared" si="17"/>
      </c>
      <c r="G147" s="17">
        <f t="shared" si="23"/>
      </c>
      <c r="H147" s="17">
        <f t="shared" si="18"/>
      </c>
      <c r="I147" s="2">
        <f t="shared" si="19"/>
      </c>
      <c r="J147" s="19"/>
    </row>
    <row r="148" spans="2:10" ht="14.25">
      <c r="B148" s="16">
        <f t="shared" si="20"/>
      </c>
      <c r="C148" s="19">
        <f t="shared" si="21"/>
      </c>
      <c r="D148" s="17">
        <f t="shared" si="22"/>
      </c>
      <c r="E148" s="17">
        <f t="shared" si="16"/>
      </c>
      <c r="F148" s="17">
        <f t="shared" si="17"/>
      </c>
      <c r="G148" s="17">
        <f t="shared" si="23"/>
      </c>
      <c r="H148" s="17">
        <f t="shared" si="18"/>
      </c>
      <c r="I148" s="2">
        <f t="shared" si="19"/>
      </c>
      <c r="J148" s="19"/>
    </row>
    <row r="149" spans="2:10" ht="14.25">
      <c r="B149" s="16">
        <f t="shared" si="20"/>
      </c>
      <c r="C149" s="19">
        <f t="shared" si="21"/>
      </c>
      <c r="D149" s="17">
        <f t="shared" si="22"/>
      </c>
      <c r="E149" s="17">
        <f t="shared" si="16"/>
      </c>
      <c r="F149" s="17">
        <f t="shared" si="17"/>
      </c>
      <c r="G149" s="17">
        <f t="shared" si="23"/>
      </c>
      <c r="H149" s="17">
        <f t="shared" si="18"/>
      </c>
      <c r="I149" s="2">
        <f t="shared" si="19"/>
      </c>
      <c r="J149" s="19"/>
    </row>
    <row r="150" spans="2:10" ht="14.25">
      <c r="B150" s="16">
        <f t="shared" si="20"/>
      </c>
      <c r="C150" s="19">
        <f t="shared" si="21"/>
      </c>
      <c r="D150" s="17">
        <f t="shared" si="22"/>
      </c>
      <c r="E150" s="17">
        <f t="shared" si="16"/>
      </c>
      <c r="F150" s="17">
        <f t="shared" si="17"/>
      </c>
      <c r="G150" s="17">
        <f t="shared" si="23"/>
      </c>
      <c r="H150" s="17">
        <f t="shared" si="18"/>
      </c>
      <c r="I150" s="2">
        <f t="shared" si="19"/>
      </c>
      <c r="J150" s="19"/>
    </row>
    <row r="151" spans="2:10" ht="14.25">
      <c r="B151" s="16">
        <f t="shared" si="20"/>
      </c>
      <c r="C151" s="19">
        <f t="shared" si="21"/>
      </c>
      <c r="D151" s="17">
        <f t="shared" si="22"/>
      </c>
      <c r="E151" s="17">
        <f t="shared" si="16"/>
      </c>
      <c r="F151" s="17">
        <f t="shared" si="17"/>
      </c>
      <c r="G151" s="17">
        <f t="shared" si="23"/>
      </c>
      <c r="H151" s="17">
        <f t="shared" si="18"/>
      </c>
      <c r="I151" s="2">
        <f t="shared" si="19"/>
      </c>
      <c r="J151" s="19"/>
    </row>
    <row r="152" spans="2:10" ht="14.25">
      <c r="B152" s="16">
        <f t="shared" si="20"/>
      </c>
      <c r="C152" s="19">
        <f t="shared" si="21"/>
      </c>
      <c r="D152" s="17">
        <f t="shared" si="22"/>
      </c>
      <c r="E152" s="17">
        <f t="shared" si="16"/>
      </c>
      <c r="F152" s="17">
        <f t="shared" si="17"/>
      </c>
      <c r="G152" s="17">
        <f t="shared" si="23"/>
      </c>
      <c r="H152" s="17">
        <f t="shared" si="18"/>
      </c>
      <c r="I152" s="2">
        <f t="shared" si="19"/>
      </c>
      <c r="J152" s="19"/>
    </row>
    <row r="153" spans="2:10" ht="14.25">
      <c r="B153" s="16">
        <f t="shared" si="20"/>
      </c>
      <c r="C153" s="19">
        <f t="shared" si="21"/>
      </c>
      <c r="D153" s="17">
        <f t="shared" si="22"/>
      </c>
      <c r="E153" s="17">
        <f t="shared" si="16"/>
      </c>
      <c r="F153" s="17">
        <f t="shared" si="17"/>
      </c>
      <c r="G153" s="17">
        <f t="shared" si="23"/>
      </c>
      <c r="H153" s="17">
        <f t="shared" si="18"/>
      </c>
      <c r="I153" s="2">
        <f t="shared" si="19"/>
      </c>
      <c r="J153" s="19"/>
    </row>
    <row r="154" spans="2:10" ht="14.25">
      <c r="B154" s="16">
        <f t="shared" si="20"/>
      </c>
      <c r="C154" s="19">
        <f t="shared" si="21"/>
      </c>
      <c r="D154" s="17">
        <f t="shared" si="22"/>
      </c>
      <c r="E154" s="17">
        <f t="shared" si="16"/>
      </c>
      <c r="F154" s="17">
        <f t="shared" si="17"/>
      </c>
      <c r="G154" s="17">
        <f t="shared" si="23"/>
      </c>
      <c r="H154" s="17">
        <f t="shared" si="18"/>
      </c>
      <c r="I154" s="2">
        <f t="shared" si="19"/>
      </c>
      <c r="J154" s="19"/>
    </row>
    <row r="155" spans="2:10" ht="14.25">
      <c r="B155" s="16">
        <f t="shared" si="20"/>
      </c>
      <c r="C155" s="19">
        <f t="shared" si="21"/>
      </c>
      <c r="D155" s="17">
        <f t="shared" si="22"/>
      </c>
      <c r="E155" s="17">
        <f t="shared" si="16"/>
      </c>
      <c r="F155" s="17">
        <f t="shared" si="17"/>
      </c>
      <c r="G155" s="17">
        <f t="shared" si="23"/>
      </c>
      <c r="H155" s="17">
        <f t="shared" si="18"/>
      </c>
      <c r="I155" s="2">
        <f t="shared" si="19"/>
      </c>
      <c r="J155" s="19"/>
    </row>
    <row r="156" spans="2:10" ht="14.25">
      <c r="B156" s="16">
        <f t="shared" si="20"/>
      </c>
      <c r="C156" s="19">
        <f t="shared" si="21"/>
      </c>
      <c r="D156" s="17">
        <f t="shared" si="22"/>
      </c>
      <c r="E156" s="17">
        <f t="shared" si="16"/>
      </c>
      <c r="F156" s="17">
        <f t="shared" si="17"/>
      </c>
      <c r="G156" s="17">
        <f t="shared" si="23"/>
      </c>
      <c r="H156" s="17">
        <f t="shared" si="18"/>
      </c>
      <c r="I156" s="2">
        <f t="shared" si="19"/>
      </c>
      <c r="J156" s="19"/>
    </row>
    <row r="157" spans="2:10" ht="14.25">
      <c r="B157" s="16">
        <f t="shared" si="20"/>
      </c>
      <c r="C157" s="19">
        <f t="shared" si="21"/>
      </c>
      <c r="D157" s="17">
        <f t="shared" si="22"/>
      </c>
      <c r="E157" s="17">
        <f t="shared" si="16"/>
      </c>
      <c r="F157" s="17">
        <f t="shared" si="17"/>
      </c>
      <c r="G157" s="17">
        <f t="shared" si="23"/>
      </c>
      <c r="H157" s="17">
        <f t="shared" si="18"/>
      </c>
      <c r="I157" s="2">
        <f t="shared" si="19"/>
      </c>
      <c r="J157" s="19"/>
    </row>
    <row r="158" spans="2:10" ht="14.25">
      <c r="B158" s="16">
        <f t="shared" si="20"/>
      </c>
      <c r="C158" s="19">
        <f t="shared" si="21"/>
      </c>
      <c r="D158" s="17">
        <f t="shared" si="22"/>
      </c>
      <c r="E158" s="17">
        <f t="shared" si="16"/>
      </c>
      <c r="F158" s="17">
        <f t="shared" si="17"/>
      </c>
      <c r="G158" s="17">
        <f t="shared" si="23"/>
      </c>
      <c r="H158" s="17">
        <f t="shared" si="18"/>
      </c>
      <c r="I158" s="2">
        <f t="shared" si="19"/>
      </c>
      <c r="J158" s="19"/>
    </row>
    <row r="159" spans="2:10" ht="14.25">
      <c r="B159" s="16">
        <f t="shared" si="20"/>
      </c>
      <c r="C159" s="19">
        <f t="shared" si="21"/>
      </c>
      <c r="D159" s="17">
        <f t="shared" si="22"/>
      </c>
      <c r="E159" s="17">
        <f t="shared" si="16"/>
      </c>
      <c r="F159" s="17">
        <f t="shared" si="17"/>
      </c>
      <c r="G159" s="17">
        <f t="shared" si="23"/>
      </c>
      <c r="H159" s="17">
        <f t="shared" si="18"/>
      </c>
      <c r="I159" s="2">
        <f t="shared" si="19"/>
      </c>
      <c r="J159" s="19"/>
    </row>
    <row r="160" spans="2:10" ht="14.25">
      <c r="B160" s="16">
        <f t="shared" si="20"/>
      </c>
      <c r="C160" s="19">
        <f t="shared" si="21"/>
      </c>
      <c r="D160" s="17">
        <f t="shared" si="22"/>
      </c>
      <c r="E160" s="17">
        <f t="shared" si="16"/>
      </c>
      <c r="F160" s="17">
        <f t="shared" si="17"/>
      </c>
      <c r="G160" s="17">
        <f t="shared" si="23"/>
      </c>
      <c r="H160" s="17">
        <f t="shared" si="18"/>
      </c>
      <c r="I160" s="2">
        <f t="shared" si="19"/>
      </c>
      <c r="J160" s="19"/>
    </row>
    <row r="161" spans="2:10" ht="14.25">
      <c r="B161" s="16">
        <f t="shared" si="20"/>
      </c>
      <c r="C161" s="19">
        <f t="shared" si="21"/>
      </c>
      <c r="D161" s="17">
        <f t="shared" si="22"/>
      </c>
      <c r="E161" s="17">
        <f t="shared" si="16"/>
      </c>
      <c r="F161" s="17">
        <f t="shared" si="17"/>
      </c>
      <c r="G161" s="17">
        <f t="shared" si="23"/>
      </c>
      <c r="H161" s="17">
        <f t="shared" si="18"/>
      </c>
      <c r="I161" s="2">
        <f t="shared" si="19"/>
      </c>
      <c r="J161" s="19"/>
    </row>
    <row r="162" spans="2:10" ht="14.25">
      <c r="B162" s="16">
        <f t="shared" si="20"/>
      </c>
      <c r="C162" s="19">
        <f t="shared" si="21"/>
      </c>
      <c r="D162" s="17">
        <f t="shared" si="22"/>
      </c>
      <c r="E162" s="17">
        <f t="shared" si="16"/>
      </c>
      <c r="F162" s="17">
        <f t="shared" si="17"/>
      </c>
      <c r="G162" s="17">
        <f t="shared" si="23"/>
      </c>
      <c r="H162" s="17">
        <f t="shared" si="18"/>
      </c>
      <c r="I162" s="2">
        <f t="shared" si="19"/>
      </c>
      <c r="J162" s="19"/>
    </row>
    <row r="163" spans="2:10" ht="14.25">
      <c r="B163" s="16">
        <f t="shared" si="20"/>
      </c>
      <c r="C163" s="19">
        <f t="shared" si="21"/>
      </c>
      <c r="D163" s="17">
        <f t="shared" si="22"/>
      </c>
      <c r="E163" s="17">
        <f t="shared" si="16"/>
      </c>
      <c r="F163" s="17">
        <f t="shared" si="17"/>
      </c>
      <c r="G163" s="17">
        <f t="shared" si="23"/>
      </c>
      <c r="H163" s="17">
        <f t="shared" si="18"/>
      </c>
      <c r="I163" s="2">
        <f t="shared" si="19"/>
      </c>
      <c r="J163" s="19"/>
    </row>
    <row r="164" spans="2:10" ht="14.25">
      <c r="B164" s="16">
        <f t="shared" si="20"/>
      </c>
      <c r="C164" s="19">
        <f t="shared" si="21"/>
      </c>
      <c r="D164" s="17">
        <f t="shared" si="22"/>
      </c>
      <c r="E164" s="17">
        <f t="shared" si="16"/>
      </c>
      <c r="F164" s="17">
        <f t="shared" si="17"/>
      </c>
      <c r="G164" s="17">
        <f t="shared" si="23"/>
      </c>
      <c r="H164" s="17">
        <f t="shared" si="18"/>
      </c>
      <c r="I164" s="2">
        <f t="shared" si="19"/>
      </c>
      <c r="J164" s="19"/>
    </row>
    <row r="165" spans="2:10" ht="14.25">
      <c r="B165" s="16">
        <f t="shared" si="20"/>
      </c>
      <c r="C165" s="19">
        <f t="shared" si="21"/>
      </c>
      <c r="D165" s="17">
        <f t="shared" si="22"/>
      </c>
      <c r="E165" s="17">
        <f t="shared" si="16"/>
      </c>
      <c r="F165" s="17">
        <f t="shared" si="17"/>
      </c>
      <c r="G165" s="17">
        <f t="shared" si="23"/>
      </c>
      <c r="H165" s="17">
        <f t="shared" si="18"/>
      </c>
      <c r="I165" s="2">
        <f t="shared" si="19"/>
      </c>
      <c r="J165" s="19"/>
    </row>
    <row r="166" spans="2:10" ht="14.25">
      <c r="B166" s="16">
        <f t="shared" si="20"/>
      </c>
      <c r="C166" s="19">
        <f t="shared" si="21"/>
      </c>
      <c r="D166" s="17">
        <f t="shared" si="22"/>
      </c>
      <c r="E166" s="17">
        <f t="shared" si="16"/>
      </c>
      <c r="F166" s="17">
        <f t="shared" si="17"/>
      </c>
      <c r="G166" s="17">
        <f t="shared" si="23"/>
      </c>
      <c r="H166" s="17">
        <f t="shared" si="18"/>
      </c>
      <c r="I166" s="2">
        <f t="shared" si="19"/>
      </c>
      <c r="J166" s="19"/>
    </row>
    <row r="167" spans="2:10" ht="14.25">
      <c r="B167" s="16">
        <f t="shared" si="20"/>
      </c>
      <c r="C167" s="19">
        <f t="shared" si="21"/>
      </c>
      <c r="D167" s="17">
        <f t="shared" si="22"/>
      </c>
      <c r="E167" s="17">
        <f t="shared" si="16"/>
      </c>
      <c r="F167" s="17">
        <f t="shared" si="17"/>
      </c>
      <c r="G167" s="17">
        <f t="shared" si="23"/>
      </c>
      <c r="H167" s="17">
        <f t="shared" si="18"/>
      </c>
      <c r="I167" s="2">
        <f t="shared" si="19"/>
      </c>
      <c r="J167" s="19"/>
    </row>
    <row r="168" spans="2:10" ht="14.25">
      <c r="B168" s="16">
        <f t="shared" si="20"/>
      </c>
      <c r="C168" s="19">
        <f t="shared" si="21"/>
      </c>
      <c r="D168" s="17">
        <f t="shared" si="22"/>
      </c>
      <c r="E168" s="17">
        <f t="shared" si="16"/>
      </c>
      <c r="F168" s="17">
        <f t="shared" si="17"/>
      </c>
      <c r="G168" s="17">
        <f t="shared" si="23"/>
      </c>
      <c r="H168" s="17">
        <f t="shared" si="18"/>
      </c>
      <c r="I168" s="2">
        <f t="shared" si="19"/>
      </c>
      <c r="J168" s="19"/>
    </row>
    <row r="169" spans="2:10" ht="14.25">
      <c r="B169" s="16">
        <f t="shared" si="20"/>
      </c>
      <c r="C169" s="19">
        <f t="shared" si="21"/>
      </c>
      <c r="D169" s="17">
        <f t="shared" si="22"/>
      </c>
      <c r="E169" s="17">
        <f t="shared" si="16"/>
      </c>
      <c r="F169" s="17">
        <f t="shared" si="17"/>
      </c>
      <c r="G169" s="17">
        <f t="shared" si="23"/>
      </c>
      <c r="H169" s="17">
        <f t="shared" si="18"/>
      </c>
      <c r="I169" s="2">
        <f t="shared" si="19"/>
      </c>
      <c r="J169" s="19"/>
    </row>
    <row r="170" spans="2:10" ht="14.25">
      <c r="B170" s="16">
        <f t="shared" si="20"/>
      </c>
      <c r="C170" s="19">
        <f t="shared" si="21"/>
      </c>
      <c r="D170" s="17">
        <f t="shared" si="22"/>
      </c>
      <c r="E170" s="17">
        <f t="shared" si="16"/>
      </c>
      <c r="F170" s="17">
        <f t="shared" si="17"/>
      </c>
      <c r="G170" s="17">
        <f t="shared" si="23"/>
      </c>
      <c r="H170" s="17">
        <f t="shared" si="18"/>
      </c>
      <c r="I170" s="2">
        <f t="shared" si="19"/>
      </c>
      <c r="J170" s="19"/>
    </row>
    <row r="171" spans="2:10" ht="14.25">
      <c r="B171" s="16">
        <f t="shared" si="20"/>
      </c>
      <c r="C171" s="19">
        <f t="shared" si="21"/>
      </c>
      <c r="D171" s="17">
        <f t="shared" si="22"/>
      </c>
      <c r="E171" s="17">
        <f t="shared" si="16"/>
      </c>
      <c r="F171" s="17">
        <f t="shared" si="17"/>
      </c>
      <c r="G171" s="17">
        <f t="shared" si="23"/>
      </c>
      <c r="H171" s="17">
        <f t="shared" si="18"/>
      </c>
      <c r="I171" s="2">
        <f t="shared" si="19"/>
      </c>
      <c r="J171" s="19"/>
    </row>
    <row r="172" spans="2:10" ht="14.25">
      <c r="B172" s="16">
        <f t="shared" si="20"/>
      </c>
      <c r="C172" s="19">
        <f t="shared" si="21"/>
      </c>
      <c r="D172" s="17">
        <f t="shared" si="22"/>
      </c>
      <c r="E172" s="17">
        <f t="shared" si="16"/>
      </c>
      <c r="F172" s="17">
        <f t="shared" si="17"/>
      </c>
      <c r="G172" s="17">
        <f t="shared" si="23"/>
      </c>
      <c r="H172" s="17">
        <f t="shared" si="18"/>
      </c>
      <c r="I172" s="2">
        <f t="shared" si="19"/>
      </c>
      <c r="J172" s="19"/>
    </row>
    <row r="173" spans="2:10" ht="14.25">
      <c r="B173" s="16">
        <f t="shared" si="20"/>
      </c>
      <c r="C173" s="19">
        <f t="shared" si="21"/>
      </c>
      <c r="D173" s="17">
        <f t="shared" si="22"/>
      </c>
      <c r="E173" s="17">
        <f t="shared" si="16"/>
      </c>
      <c r="F173" s="17">
        <f t="shared" si="17"/>
      </c>
      <c r="G173" s="17">
        <f t="shared" si="23"/>
      </c>
      <c r="H173" s="17">
        <f t="shared" si="18"/>
      </c>
      <c r="I173" s="2">
        <f t="shared" si="19"/>
      </c>
      <c r="J173" s="19"/>
    </row>
    <row r="174" spans="2:10" ht="14.25">
      <c r="B174" s="16">
        <f t="shared" si="20"/>
      </c>
      <c r="C174" s="19">
        <f t="shared" si="21"/>
      </c>
      <c r="D174" s="17">
        <f t="shared" si="22"/>
      </c>
      <c r="E174" s="17">
        <f t="shared" si="16"/>
      </c>
      <c r="F174" s="17">
        <f t="shared" si="17"/>
      </c>
      <c r="G174" s="17">
        <f t="shared" si="23"/>
      </c>
      <c r="H174" s="17">
        <f t="shared" si="18"/>
      </c>
      <c r="I174" s="2">
        <f t="shared" si="19"/>
      </c>
      <c r="J174" s="19"/>
    </row>
    <row r="175" spans="2:10" ht="14.25">
      <c r="B175" s="16">
        <f t="shared" si="20"/>
      </c>
      <c r="C175" s="19">
        <f t="shared" si="21"/>
      </c>
      <c r="D175" s="17">
        <f t="shared" si="22"/>
      </c>
      <c r="E175" s="17">
        <f t="shared" si="16"/>
      </c>
      <c r="F175" s="17">
        <f t="shared" si="17"/>
      </c>
      <c r="G175" s="17">
        <f t="shared" si="23"/>
      </c>
      <c r="H175" s="17">
        <f t="shared" si="18"/>
      </c>
      <c r="I175" s="2">
        <f t="shared" si="19"/>
      </c>
      <c r="J175" s="19"/>
    </row>
    <row r="176" spans="2:10" ht="14.25">
      <c r="B176" s="16">
        <f t="shared" si="20"/>
      </c>
      <c r="C176" s="19">
        <f t="shared" si="21"/>
      </c>
      <c r="D176" s="17">
        <f t="shared" si="22"/>
      </c>
      <c r="E176" s="17">
        <f t="shared" si="16"/>
      </c>
      <c r="F176" s="17">
        <f t="shared" si="17"/>
      </c>
      <c r="G176" s="17">
        <f t="shared" si="23"/>
      </c>
      <c r="H176" s="17">
        <f t="shared" si="18"/>
      </c>
      <c r="I176" s="2">
        <f t="shared" si="19"/>
      </c>
      <c r="J176" s="19"/>
    </row>
    <row r="177" spans="2:10" ht="14.25">
      <c r="B177" s="16">
        <f t="shared" si="20"/>
      </c>
      <c r="C177" s="19">
        <f t="shared" si="21"/>
      </c>
      <c r="D177" s="17">
        <f t="shared" si="22"/>
      </c>
      <c r="E177" s="17">
        <f t="shared" si="16"/>
      </c>
      <c r="F177" s="17">
        <f t="shared" si="17"/>
      </c>
      <c r="G177" s="17">
        <f t="shared" si="23"/>
      </c>
      <c r="H177" s="17">
        <f t="shared" si="18"/>
      </c>
      <c r="I177" s="2">
        <f t="shared" si="19"/>
      </c>
      <c r="J177" s="19"/>
    </row>
    <row r="178" spans="2:10" ht="14.25">
      <c r="B178" s="16">
        <f t="shared" si="20"/>
      </c>
      <c r="C178" s="19">
        <f t="shared" si="21"/>
      </c>
      <c r="D178" s="17">
        <f t="shared" si="22"/>
      </c>
      <c r="E178" s="17">
        <f t="shared" si="16"/>
      </c>
      <c r="F178" s="17">
        <f t="shared" si="17"/>
      </c>
      <c r="G178" s="17">
        <f t="shared" si="23"/>
      </c>
      <c r="H178" s="17">
        <f t="shared" si="18"/>
      </c>
      <c r="I178" s="2">
        <f t="shared" si="19"/>
      </c>
      <c r="J178" s="19"/>
    </row>
    <row r="179" spans="2:10" ht="14.25">
      <c r="B179" s="16">
        <f t="shared" si="20"/>
      </c>
      <c r="C179" s="19">
        <f t="shared" si="21"/>
      </c>
      <c r="D179" s="17">
        <f t="shared" si="22"/>
      </c>
      <c r="E179" s="17">
        <f t="shared" si="16"/>
      </c>
      <c r="F179" s="17">
        <f t="shared" si="17"/>
      </c>
      <c r="G179" s="17">
        <f t="shared" si="23"/>
      </c>
      <c r="H179" s="17">
        <f t="shared" si="18"/>
      </c>
      <c r="I179" s="2">
        <f t="shared" si="19"/>
      </c>
      <c r="J179" s="19"/>
    </row>
    <row r="180" spans="2:10" ht="14.25">
      <c r="B180" s="16">
        <f t="shared" si="20"/>
      </c>
      <c r="C180" s="19">
        <f t="shared" si="21"/>
      </c>
      <c r="D180" s="17">
        <f t="shared" si="22"/>
      </c>
      <c r="E180" s="17">
        <f t="shared" si="16"/>
      </c>
      <c r="F180" s="17">
        <f t="shared" si="17"/>
      </c>
      <c r="G180" s="17">
        <f t="shared" si="23"/>
      </c>
      <c r="H180" s="17">
        <f t="shared" si="18"/>
      </c>
      <c r="I180" s="2">
        <f t="shared" si="19"/>
      </c>
      <c r="J180" s="19"/>
    </row>
    <row r="181" spans="2:10" ht="14.25">
      <c r="B181" s="16">
        <f t="shared" si="20"/>
      </c>
      <c r="C181" s="19">
        <f t="shared" si="21"/>
      </c>
      <c r="D181" s="17">
        <f t="shared" si="22"/>
      </c>
      <c r="E181" s="17">
        <f t="shared" si="16"/>
      </c>
      <c r="F181" s="17">
        <f t="shared" si="17"/>
      </c>
      <c r="G181" s="17">
        <f t="shared" si="23"/>
      </c>
      <c r="H181" s="17">
        <f t="shared" si="18"/>
      </c>
      <c r="I181" s="2">
        <f t="shared" si="19"/>
      </c>
      <c r="J181" s="19"/>
    </row>
    <row r="182" spans="2:10" ht="14.25">
      <c r="B182" s="16">
        <f t="shared" si="20"/>
      </c>
      <c r="C182" s="19">
        <f t="shared" si="21"/>
      </c>
      <c r="D182" s="17">
        <f t="shared" si="22"/>
      </c>
      <c r="E182" s="17">
        <f t="shared" si="16"/>
      </c>
      <c r="F182" s="17">
        <f t="shared" si="17"/>
      </c>
      <c r="G182" s="17">
        <f t="shared" si="23"/>
      </c>
      <c r="H182" s="17">
        <f t="shared" si="18"/>
      </c>
      <c r="I182" s="2">
        <f t="shared" si="19"/>
      </c>
      <c r="J182" s="19"/>
    </row>
    <row r="183" spans="2:10" ht="14.25">
      <c r="B183" s="16">
        <f t="shared" si="20"/>
      </c>
      <c r="C183" s="19">
        <f t="shared" si="21"/>
      </c>
      <c r="D183" s="17">
        <f t="shared" si="22"/>
      </c>
      <c r="E183" s="17">
        <f t="shared" si="16"/>
      </c>
      <c r="F183" s="17">
        <f t="shared" si="17"/>
      </c>
      <c r="G183" s="17">
        <f t="shared" si="23"/>
      </c>
      <c r="H183" s="17">
        <f t="shared" si="18"/>
      </c>
      <c r="I183" s="2">
        <f t="shared" si="19"/>
      </c>
      <c r="J183" s="19"/>
    </row>
    <row r="184" spans="2:10" ht="14.25">
      <c r="B184" s="16">
        <f t="shared" si="20"/>
      </c>
      <c r="C184" s="19">
        <f t="shared" si="21"/>
      </c>
      <c r="D184" s="17">
        <f t="shared" si="22"/>
      </c>
      <c r="E184" s="17">
        <f t="shared" si="16"/>
      </c>
      <c r="F184" s="17">
        <f t="shared" si="17"/>
      </c>
      <c r="G184" s="17">
        <f t="shared" si="23"/>
      </c>
      <c r="H184" s="17">
        <f t="shared" si="18"/>
      </c>
      <c r="I184" s="2">
        <f t="shared" si="19"/>
      </c>
      <c r="J184" s="19"/>
    </row>
    <row r="185" spans="2:10" ht="14.25">
      <c r="B185" s="16">
        <f t="shared" si="20"/>
      </c>
      <c r="C185" s="19">
        <f t="shared" si="21"/>
      </c>
      <c r="D185" s="17">
        <f t="shared" si="22"/>
      </c>
      <c r="E185" s="17">
        <f t="shared" si="16"/>
      </c>
      <c r="F185" s="17">
        <f t="shared" si="17"/>
      </c>
      <c r="G185" s="17">
        <f t="shared" si="23"/>
      </c>
      <c r="H185" s="17">
        <f t="shared" si="18"/>
      </c>
      <c r="I185" s="2">
        <f t="shared" si="19"/>
      </c>
      <c r="J185" s="19"/>
    </row>
    <row r="186" spans="2:10" ht="14.25">
      <c r="B186" s="16">
        <f t="shared" si="20"/>
      </c>
      <c r="C186" s="19">
        <f t="shared" si="21"/>
      </c>
      <c r="D186" s="17">
        <f t="shared" si="22"/>
      </c>
      <c r="E186" s="17">
        <f t="shared" si="16"/>
      </c>
      <c r="F186" s="17">
        <f t="shared" si="17"/>
      </c>
      <c r="G186" s="17">
        <f t="shared" si="23"/>
      </c>
      <c r="H186" s="17">
        <f t="shared" si="18"/>
      </c>
      <c r="I186" s="2">
        <f t="shared" si="19"/>
      </c>
      <c r="J186" s="19"/>
    </row>
    <row r="187" spans="2:10" ht="14.25">
      <c r="B187" s="16">
        <f t="shared" si="20"/>
      </c>
      <c r="C187" s="19">
        <f t="shared" si="21"/>
      </c>
      <c r="D187" s="17">
        <f t="shared" si="22"/>
      </c>
      <c r="E187" s="17">
        <f t="shared" si="16"/>
      </c>
      <c r="F187" s="17">
        <f t="shared" si="17"/>
      </c>
      <c r="G187" s="17">
        <f t="shared" si="23"/>
      </c>
      <c r="H187" s="17">
        <f t="shared" si="18"/>
      </c>
      <c r="I187" s="2">
        <f t="shared" si="19"/>
      </c>
      <c r="J187" s="19"/>
    </row>
    <row r="188" spans="2:10" ht="14.25">
      <c r="B188" s="16">
        <f t="shared" si="20"/>
      </c>
      <c r="C188" s="19">
        <f t="shared" si="21"/>
      </c>
      <c r="D188" s="17">
        <f t="shared" si="22"/>
      </c>
      <c r="E188" s="17">
        <f t="shared" si="16"/>
      </c>
      <c r="F188" s="17">
        <f t="shared" si="17"/>
      </c>
      <c r="G188" s="17">
        <f t="shared" si="23"/>
      </c>
      <c r="H188" s="17">
        <f t="shared" si="18"/>
      </c>
      <c r="I188" s="2">
        <f t="shared" si="19"/>
      </c>
      <c r="J188" s="19"/>
    </row>
    <row r="189" spans="2:10" ht="14.25">
      <c r="B189" s="16">
        <f t="shared" si="20"/>
      </c>
      <c r="C189" s="19">
        <f t="shared" si="21"/>
      </c>
      <c r="D189" s="17">
        <f t="shared" si="22"/>
      </c>
      <c r="E189" s="17">
        <f t="shared" si="16"/>
      </c>
      <c r="F189" s="17">
        <f t="shared" si="17"/>
      </c>
      <c r="G189" s="17">
        <f t="shared" si="23"/>
      </c>
      <c r="H189" s="17">
        <f t="shared" si="18"/>
      </c>
      <c r="I189" s="2">
        <f t="shared" si="19"/>
      </c>
      <c r="J189" s="19"/>
    </row>
    <row r="190" spans="2:10" ht="14.25">
      <c r="B190" s="16">
        <f t="shared" si="20"/>
      </c>
      <c r="C190" s="19">
        <f t="shared" si="21"/>
      </c>
      <c r="D190" s="17">
        <f t="shared" si="22"/>
      </c>
      <c r="E190" s="17">
        <f t="shared" si="16"/>
      </c>
      <c r="F190" s="17">
        <f t="shared" si="17"/>
      </c>
      <c r="G190" s="17">
        <f t="shared" si="23"/>
      </c>
      <c r="H190" s="17">
        <f t="shared" si="18"/>
      </c>
      <c r="I190" s="2">
        <f t="shared" si="19"/>
      </c>
      <c r="J190" s="19"/>
    </row>
    <row r="191" spans="2:10" ht="14.25">
      <c r="B191" s="16">
        <f t="shared" si="20"/>
      </c>
      <c r="C191" s="19">
        <f t="shared" si="21"/>
      </c>
      <c r="D191" s="17">
        <f t="shared" si="22"/>
      </c>
      <c r="E191" s="17">
        <f t="shared" si="16"/>
      </c>
      <c r="F191" s="17">
        <f t="shared" si="17"/>
      </c>
      <c r="G191" s="17">
        <f t="shared" si="23"/>
      </c>
      <c r="H191" s="17">
        <f t="shared" si="18"/>
      </c>
      <c r="I191" s="2">
        <f t="shared" si="19"/>
      </c>
      <c r="J191" s="19"/>
    </row>
    <row r="192" spans="2:10" ht="14.25">
      <c r="B192" s="16">
        <f t="shared" si="20"/>
      </c>
      <c r="C192" s="19">
        <f t="shared" si="21"/>
      </c>
      <c r="D192" s="17">
        <f t="shared" si="22"/>
      </c>
      <c r="E192" s="17">
        <f t="shared" si="16"/>
      </c>
      <c r="F192" s="17">
        <f t="shared" si="17"/>
      </c>
      <c r="G192" s="17">
        <f t="shared" si="23"/>
      </c>
      <c r="H192" s="17">
        <f t="shared" si="18"/>
      </c>
      <c r="I192" s="2">
        <f t="shared" si="19"/>
      </c>
      <c r="J192" s="19"/>
    </row>
    <row r="193" spans="2:10" ht="14.25">
      <c r="B193" s="16">
        <f t="shared" si="20"/>
      </c>
      <c r="C193" s="19">
        <f t="shared" si="21"/>
      </c>
      <c r="D193" s="17">
        <f t="shared" si="22"/>
      </c>
      <c r="E193" s="17">
        <f t="shared" si="16"/>
      </c>
      <c r="F193" s="17">
        <f t="shared" si="17"/>
      </c>
      <c r="G193" s="17">
        <f t="shared" si="23"/>
      </c>
      <c r="H193" s="17">
        <f t="shared" si="18"/>
      </c>
      <c r="I193" s="2">
        <f t="shared" si="19"/>
      </c>
      <c r="J193" s="19"/>
    </row>
    <row r="194" spans="2:10" ht="14.25">
      <c r="B194" s="16">
        <f t="shared" si="20"/>
      </c>
      <c r="C194" s="19">
        <f t="shared" si="21"/>
      </c>
      <c r="D194" s="17">
        <f t="shared" si="22"/>
      </c>
      <c r="E194" s="17">
        <f t="shared" si="16"/>
      </c>
      <c r="F194" s="17">
        <f t="shared" si="17"/>
      </c>
      <c r="G194" s="17">
        <f t="shared" si="23"/>
      </c>
      <c r="H194" s="17">
        <f t="shared" si="18"/>
      </c>
      <c r="I194" s="2">
        <f t="shared" si="19"/>
      </c>
      <c r="J194" s="19"/>
    </row>
    <row r="195" spans="2:10" ht="14.25">
      <c r="B195" s="16">
        <f t="shared" si="20"/>
      </c>
      <c r="C195" s="19">
        <f t="shared" si="21"/>
      </c>
      <c r="D195" s="17">
        <f t="shared" si="22"/>
      </c>
      <c r="E195" s="17">
        <f t="shared" si="16"/>
      </c>
      <c r="F195" s="17">
        <f t="shared" si="17"/>
      </c>
      <c r="G195" s="17">
        <f t="shared" si="23"/>
      </c>
      <c r="H195" s="17">
        <f t="shared" si="18"/>
      </c>
      <c r="I195" s="2">
        <f t="shared" si="19"/>
      </c>
      <c r="J195" s="19"/>
    </row>
    <row r="196" spans="2:10" ht="14.25">
      <c r="B196" s="16">
        <f t="shared" si="20"/>
      </c>
      <c r="C196" s="19">
        <f t="shared" si="21"/>
      </c>
      <c r="D196" s="17">
        <f t="shared" si="22"/>
      </c>
      <c r="E196" s="17">
        <f t="shared" si="16"/>
      </c>
      <c r="F196" s="17">
        <f t="shared" si="17"/>
      </c>
      <c r="G196" s="17">
        <f t="shared" si="23"/>
      </c>
      <c r="H196" s="17">
        <f t="shared" si="18"/>
      </c>
      <c r="I196" s="2">
        <f t="shared" si="19"/>
      </c>
      <c r="J196" s="19"/>
    </row>
    <row r="197" spans="2:10" ht="14.25">
      <c r="B197" s="16">
        <f t="shared" si="20"/>
      </c>
      <c r="C197" s="19">
        <f t="shared" si="21"/>
      </c>
      <c r="D197" s="17">
        <f t="shared" si="22"/>
      </c>
      <c r="E197" s="17">
        <f t="shared" si="16"/>
      </c>
      <c r="F197" s="17">
        <f t="shared" si="17"/>
      </c>
      <c r="G197" s="17">
        <f t="shared" si="23"/>
      </c>
      <c r="H197" s="17">
        <f t="shared" si="18"/>
      </c>
      <c r="I197" s="2">
        <f t="shared" si="19"/>
      </c>
      <c r="J197" s="19"/>
    </row>
    <row r="198" spans="2:10" ht="14.25">
      <c r="B198" s="16">
        <f t="shared" si="20"/>
      </c>
      <c r="C198" s="19">
        <f t="shared" si="21"/>
      </c>
      <c r="D198" s="17">
        <f t="shared" si="22"/>
      </c>
      <c r="E198" s="17">
        <f t="shared" si="16"/>
      </c>
      <c r="F198" s="17">
        <f t="shared" si="17"/>
      </c>
      <c r="G198" s="17">
        <f t="shared" si="23"/>
      </c>
      <c r="H198" s="17">
        <f t="shared" si="18"/>
      </c>
      <c r="I198" s="2">
        <f t="shared" si="19"/>
      </c>
      <c r="J198" s="19"/>
    </row>
    <row r="199" spans="2:10" ht="14.25">
      <c r="B199" s="16">
        <f t="shared" si="20"/>
      </c>
      <c r="C199" s="19">
        <f t="shared" si="21"/>
      </c>
      <c r="D199" s="17">
        <f t="shared" si="22"/>
      </c>
      <c r="E199" s="17">
        <f t="shared" si="16"/>
      </c>
      <c r="F199" s="17">
        <f t="shared" si="17"/>
      </c>
      <c r="G199" s="17">
        <f t="shared" si="23"/>
      </c>
      <c r="H199" s="17">
        <f t="shared" si="18"/>
      </c>
      <c r="I199" s="2">
        <f t="shared" si="19"/>
      </c>
      <c r="J199" s="19"/>
    </row>
    <row r="200" spans="2:10" ht="14.25">
      <c r="B200" s="16">
        <f t="shared" si="20"/>
      </c>
      <c r="C200" s="19">
        <f t="shared" si="21"/>
      </c>
      <c r="D200" s="17">
        <f t="shared" si="22"/>
      </c>
      <c r="E200" s="17">
        <f t="shared" si="16"/>
      </c>
      <c r="F200" s="17">
        <f t="shared" si="17"/>
      </c>
      <c r="G200" s="17">
        <f t="shared" si="23"/>
      </c>
      <c r="H200" s="17">
        <f t="shared" si="18"/>
      </c>
      <c r="I200" s="2">
        <f t="shared" si="19"/>
      </c>
      <c r="J200" s="19"/>
    </row>
    <row r="201" spans="2:10" ht="14.25">
      <c r="B201" s="16">
        <f t="shared" si="20"/>
      </c>
      <c r="C201" s="19">
        <f t="shared" si="21"/>
      </c>
      <c r="D201" s="17">
        <f t="shared" si="22"/>
      </c>
      <c r="E201" s="17">
        <f t="shared" si="16"/>
      </c>
      <c r="F201" s="17">
        <f t="shared" si="17"/>
      </c>
      <c r="G201" s="17">
        <f t="shared" si="23"/>
      </c>
      <c r="H201" s="17">
        <f t="shared" si="18"/>
      </c>
      <c r="I201" s="2">
        <f t="shared" si="19"/>
      </c>
      <c r="J201" s="19"/>
    </row>
    <row r="202" spans="2:10" ht="14.25">
      <c r="B202" s="16">
        <f t="shared" si="20"/>
      </c>
      <c r="C202" s="19">
        <f t="shared" si="21"/>
      </c>
      <c r="D202" s="17">
        <f t="shared" si="22"/>
      </c>
      <c r="E202" s="17">
        <f aca="true" t="shared" si="24" ref="E202:E265">IF(B202="","",G202-F202)</f>
      </c>
      <c r="F202" s="17">
        <f aca="true" t="shared" si="25" ref="F202:F265">IF(B202="","",D202*Vextir/12)</f>
      </c>
      <c r="G202" s="17">
        <f t="shared" si="23"/>
      </c>
      <c r="H202" s="17">
        <f aca="true" t="shared" si="26" ref="H202:H265">IF(B202="","",D202-E202)</f>
      </c>
      <c r="I202" s="2">
        <f aca="true" t="shared" si="27" ref="I202:I265">IF((OR(B202="",I201="")),"",I201*(1+Mán.verðbólga))</f>
      </c>
      <c r="J202" s="19"/>
    </row>
    <row r="203" spans="2:10" ht="14.25">
      <c r="B203" s="16">
        <f aca="true" t="shared" si="28" ref="B203:B266">IF(OR(B202="",B202=Fj.afborgana),"",B202+1)</f>
      </c>
      <c r="C203" s="19">
        <f aca="true" t="shared" si="29" ref="C203:C266">IF(B203="","",IF(Verðbólga=0,0,+H202*I203/I202-H202))</f>
      </c>
      <c r="D203" s="17">
        <f aca="true" t="shared" si="30" ref="D203:D266">IF(B203="","",IF(OR(Verðbólga="",Verðbólga=0),H202,H202*I203/I202))</f>
      </c>
      <c r="E203" s="17">
        <f t="shared" si="24"/>
      </c>
      <c r="F203" s="17">
        <f t="shared" si="25"/>
      </c>
      <c r="G203" s="17">
        <f aca="true" t="shared" si="31" ref="G203:G266">IF(B203="","",PMT(Vextir/12,Fj.afborgana-B202,-D203))</f>
      </c>
      <c r="H203" s="17">
        <f t="shared" si="26"/>
      </c>
      <c r="I203" s="2">
        <f t="shared" si="27"/>
      </c>
      <c r="J203" s="19"/>
    </row>
    <row r="204" spans="2:10" ht="14.25">
      <c r="B204" s="16">
        <f t="shared" si="28"/>
      </c>
      <c r="C204" s="19">
        <f t="shared" si="29"/>
      </c>
      <c r="D204" s="17">
        <f t="shared" si="30"/>
      </c>
      <c r="E204" s="17">
        <f t="shared" si="24"/>
      </c>
      <c r="F204" s="17">
        <f t="shared" si="25"/>
      </c>
      <c r="G204" s="17">
        <f t="shared" si="31"/>
      </c>
      <c r="H204" s="17">
        <f t="shared" si="26"/>
      </c>
      <c r="I204" s="2">
        <f t="shared" si="27"/>
      </c>
      <c r="J204" s="19"/>
    </row>
    <row r="205" spans="2:10" ht="14.25">
      <c r="B205" s="16">
        <f t="shared" si="28"/>
      </c>
      <c r="C205" s="19">
        <f t="shared" si="29"/>
      </c>
      <c r="D205" s="17">
        <f t="shared" si="30"/>
      </c>
      <c r="E205" s="17">
        <f t="shared" si="24"/>
      </c>
      <c r="F205" s="17">
        <f t="shared" si="25"/>
      </c>
      <c r="G205" s="17">
        <f t="shared" si="31"/>
      </c>
      <c r="H205" s="17">
        <f t="shared" si="26"/>
      </c>
      <c r="I205" s="2">
        <f t="shared" si="27"/>
      </c>
      <c r="J205" s="19"/>
    </row>
    <row r="206" spans="2:10" ht="14.25">
      <c r="B206" s="16">
        <f t="shared" si="28"/>
      </c>
      <c r="C206" s="19">
        <f t="shared" si="29"/>
      </c>
      <c r="D206" s="17">
        <f t="shared" si="30"/>
      </c>
      <c r="E206" s="17">
        <f t="shared" si="24"/>
      </c>
      <c r="F206" s="17">
        <f t="shared" si="25"/>
      </c>
      <c r="G206" s="17">
        <f t="shared" si="31"/>
      </c>
      <c r="H206" s="17">
        <f t="shared" si="26"/>
      </c>
      <c r="I206" s="2">
        <f t="shared" si="27"/>
      </c>
      <c r="J206" s="19"/>
    </row>
    <row r="207" spans="2:10" ht="14.25">
      <c r="B207" s="16">
        <f t="shared" si="28"/>
      </c>
      <c r="C207" s="19">
        <f t="shared" si="29"/>
      </c>
      <c r="D207" s="17">
        <f t="shared" si="30"/>
      </c>
      <c r="E207" s="17">
        <f t="shared" si="24"/>
      </c>
      <c r="F207" s="17">
        <f t="shared" si="25"/>
      </c>
      <c r="G207" s="17">
        <f t="shared" si="31"/>
      </c>
      <c r="H207" s="17">
        <f t="shared" si="26"/>
      </c>
      <c r="I207" s="2">
        <f t="shared" si="27"/>
      </c>
      <c r="J207" s="19"/>
    </row>
    <row r="208" spans="2:10" ht="14.25">
      <c r="B208" s="16">
        <f t="shared" si="28"/>
      </c>
      <c r="C208" s="19">
        <f t="shared" si="29"/>
      </c>
      <c r="D208" s="17">
        <f t="shared" si="30"/>
      </c>
      <c r="E208" s="17">
        <f t="shared" si="24"/>
      </c>
      <c r="F208" s="17">
        <f t="shared" si="25"/>
      </c>
      <c r="G208" s="17">
        <f t="shared" si="31"/>
      </c>
      <c r="H208" s="17">
        <f t="shared" si="26"/>
      </c>
      <c r="I208" s="2">
        <f t="shared" si="27"/>
      </c>
      <c r="J208" s="19"/>
    </row>
    <row r="209" spans="2:10" ht="14.25">
      <c r="B209" s="16">
        <f t="shared" si="28"/>
      </c>
      <c r="C209" s="19">
        <f t="shared" si="29"/>
      </c>
      <c r="D209" s="17">
        <f t="shared" si="30"/>
      </c>
      <c r="E209" s="17">
        <f t="shared" si="24"/>
      </c>
      <c r="F209" s="17">
        <f t="shared" si="25"/>
      </c>
      <c r="G209" s="17">
        <f t="shared" si="31"/>
      </c>
      <c r="H209" s="17">
        <f t="shared" si="26"/>
      </c>
      <c r="I209" s="2">
        <f t="shared" si="27"/>
      </c>
      <c r="J209" s="19"/>
    </row>
    <row r="210" spans="2:10" ht="14.25">
      <c r="B210" s="16">
        <f t="shared" si="28"/>
      </c>
      <c r="C210" s="19">
        <f t="shared" si="29"/>
      </c>
      <c r="D210" s="17">
        <f t="shared" si="30"/>
      </c>
      <c r="E210" s="17">
        <f t="shared" si="24"/>
      </c>
      <c r="F210" s="17">
        <f t="shared" si="25"/>
      </c>
      <c r="G210" s="17">
        <f t="shared" si="31"/>
      </c>
      <c r="H210" s="17">
        <f t="shared" si="26"/>
      </c>
      <c r="I210" s="2">
        <f t="shared" si="27"/>
      </c>
      <c r="J210" s="19"/>
    </row>
    <row r="211" spans="2:10" ht="14.25">
      <c r="B211" s="16">
        <f t="shared" si="28"/>
      </c>
      <c r="C211" s="19">
        <f t="shared" si="29"/>
      </c>
      <c r="D211" s="17">
        <f t="shared" si="30"/>
      </c>
      <c r="E211" s="17">
        <f t="shared" si="24"/>
      </c>
      <c r="F211" s="17">
        <f t="shared" si="25"/>
      </c>
      <c r="G211" s="17">
        <f t="shared" si="31"/>
      </c>
      <c r="H211" s="17">
        <f t="shared" si="26"/>
      </c>
      <c r="I211" s="2">
        <f t="shared" si="27"/>
      </c>
      <c r="J211" s="19"/>
    </row>
    <row r="212" spans="2:10" ht="14.25">
      <c r="B212" s="16">
        <f t="shared" si="28"/>
      </c>
      <c r="C212" s="19">
        <f t="shared" si="29"/>
      </c>
      <c r="D212" s="17">
        <f t="shared" si="30"/>
      </c>
      <c r="E212" s="17">
        <f t="shared" si="24"/>
      </c>
      <c r="F212" s="17">
        <f t="shared" si="25"/>
      </c>
      <c r="G212" s="17">
        <f t="shared" si="31"/>
      </c>
      <c r="H212" s="17">
        <f t="shared" si="26"/>
      </c>
      <c r="I212" s="2">
        <f t="shared" si="27"/>
      </c>
      <c r="J212" s="19"/>
    </row>
    <row r="213" spans="2:10" ht="14.25">
      <c r="B213" s="16">
        <f t="shared" si="28"/>
      </c>
      <c r="C213" s="19">
        <f t="shared" si="29"/>
      </c>
      <c r="D213" s="17">
        <f t="shared" si="30"/>
      </c>
      <c r="E213" s="17">
        <f t="shared" si="24"/>
      </c>
      <c r="F213" s="17">
        <f t="shared" si="25"/>
      </c>
      <c r="G213" s="17">
        <f t="shared" si="31"/>
      </c>
      <c r="H213" s="17">
        <f t="shared" si="26"/>
      </c>
      <c r="I213" s="2">
        <f t="shared" si="27"/>
      </c>
      <c r="J213" s="19"/>
    </row>
    <row r="214" spans="2:10" ht="14.25">
      <c r="B214" s="16">
        <f t="shared" si="28"/>
      </c>
      <c r="C214" s="19">
        <f t="shared" si="29"/>
      </c>
      <c r="D214" s="17">
        <f t="shared" si="30"/>
      </c>
      <c r="E214" s="17">
        <f t="shared" si="24"/>
      </c>
      <c r="F214" s="17">
        <f t="shared" si="25"/>
      </c>
      <c r="G214" s="17">
        <f t="shared" si="31"/>
      </c>
      <c r="H214" s="17">
        <f t="shared" si="26"/>
      </c>
      <c r="I214" s="2">
        <f t="shared" si="27"/>
      </c>
      <c r="J214" s="19"/>
    </row>
    <row r="215" spans="2:10" ht="14.25">
      <c r="B215" s="16">
        <f t="shared" si="28"/>
      </c>
      <c r="C215" s="19">
        <f t="shared" si="29"/>
      </c>
      <c r="D215" s="17">
        <f t="shared" si="30"/>
      </c>
      <c r="E215" s="17">
        <f t="shared" si="24"/>
      </c>
      <c r="F215" s="17">
        <f t="shared" si="25"/>
      </c>
      <c r="G215" s="17">
        <f t="shared" si="31"/>
      </c>
      <c r="H215" s="17">
        <f t="shared" si="26"/>
      </c>
      <c r="I215" s="2">
        <f t="shared" si="27"/>
      </c>
      <c r="J215" s="19"/>
    </row>
    <row r="216" spans="2:10" ht="14.25">
      <c r="B216" s="16">
        <f t="shared" si="28"/>
      </c>
      <c r="C216" s="19">
        <f t="shared" si="29"/>
      </c>
      <c r="D216" s="17">
        <f t="shared" si="30"/>
      </c>
      <c r="E216" s="17">
        <f t="shared" si="24"/>
      </c>
      <c r="F216" s="17">
        <f t="shared" si="25"/>
      </c>
      <c r="G216" s="17">
        <f t="shared" si="31"/>
      </c>
      <c r="H216" s="17">
        <f t="shared" si="26"/>
      </c>
      <c r="I216" s="2">
        <f t="shared" si="27"/>
      </c>
      <c r="J216" s="19"/>
    </row>
    <row r="217" spans="2:10" ht="14.25">
      <c r="B217" s="16">
        <f t="shared" si="28"/>
      </c>
      <c r="C217" s="19">
        <f t="shared" si="29"/>
      </c>
      <c r="D217" s="17">
        <f t="shared" si="30"/>
      </c>
      <c r="E217" s="17">
        <f t="shared" si="24"/>
      </c>
      <c r="F217" s="17">
        <f t="shared" si="25"/>
      </c>
      <c r="G217" s="17">
        <f t="shared" si="31"/>
      </c>
      <c r="H217" s="17">
        <f t="shared" si="26"/>
      </c>
      <c r="I217" s="2">
        <f t="shared" si="27"/>
      </c>
      <c r="J217" s="19"/>
    </row>
    <row r="218" spans="2:10" ht="14.25">
      <c r="B218" s="16">
        <f t="shared" si="28"/>
      </c>
      <c r="C218" s="19">
        <f t="shared" si="29"/>
      </c>
      <c r="D218" s="17">
        <f t="shared" si="30"/>
      </c>
      <c r="E218" s="17">
        <f t="shared" si="24"/>
      </c>
      <c r="F218" s="17">
        <f t="shared" si="25"/>
      </c>
      <c r="G218" s="17">
        <f t="shared" si="31"/>
      </c>
      <c r="H218" s="17">
        <f t="shared" si="26"/>
      </c>
      <c r="I218" s="2">
        <f t="shared" si="27"/>
      </c>
      <c r="J218" s="19"/>
    </row>
    <row r="219" spans="2:10" ht="14.25">
      <c r="B219" s="16">
        <f t="shared" si="28"/>
      </c>
      <c r="C219" s="19">
        <f t="shared" si="29"/>
      </c>
      <c r="D219" s="17">
        <f t="shared" si="30"/>
      </c>
      <c r="E219" s="17">
        <f t="shared" si="24"/>
      </c>
      <c r="F219" s="17">
        <f t="shared" si="25"/>
      </c>
      <c r="G219" s="17">
        <f t="shared" si="31"/>
      </c>
      <c r="H219" s="17">
        <f t="shared" si="26"/>
      </c>
      <c r="I219" s="2">
        <f t="shared" si="27"/>
      </c>
      <c r="J219" s="19"/>
    </row>
    <row r="220" spans="2:10" ht="14.25">
      <c r="B220" s="16">
        <f t="shared" si="28"/>
      </c>
      <c r="C220" s="19">
        <f t="shared" si="29"/>
      </c>
      <c r="D220" s="17">
        <f t="shared" si="30"/>
      </c>
      <c r="E220" s="17">
        <f t="shared" si="24"/>
      </c>
      <c r="F220" s="17">
        <f t="shared" si="25"/>
      </c>
      <c r="G220" s="17">
        <f t="shared" si="31"/>
      </c>
      <c r="H220" s="17">
        <f t="shared" si="26"/>
      </c>
      <c r="I220" s="2">
        <f t="shared" si="27"/>
      </c>
      <c r="J220" s="19"/>
    </row>
    <row r="221" spans="2:10" ht="14.25">
      <c r="B221" s="16">
        <f t="shared" si="28"/>
      </c>
      <c r="C221" s="19">
        <f t="shared" si="29"/>
      </c>
      <c r="D221" s="17">
        <f t="shared" si="30"/>
      </c>
      <c r="E221" s="17">
        <f t="shared" si="24"/>
      </c>
      <c r="F221" s="17">
        <f t="shared" si="25"/>
      </c>
      <c r="G221" s="17">
        <f t="shared" si="31"/>
      </c>
      <c r="H221" s="17">
        <f t="shared" si="26"/>
      </c>
      <c r="I221" s="2">
        <f t="shared" si="27"/>
      </c>
      <c r="J221" s="19"/>
    </row>
    <row r="222" spans="2:10" ht="14.25">
      <c r="B222" s="16">
        <f t="shared" si="28"/>
      </c>
      <c r="C222" s="19">
        <f t="shared" si="29"/>
      </c>
      <c r="D222" s="17">
        <f t="shared" si="30"/>
      </c>
      <c r="E222" s="17">
        <f t="shared" si="24"/>
      </c>
      <c r="F222" s="17">
        <f t="shared" si="25"/>
      </c>
      <c r="G222" s="17">
        <f t="shared" si="31"/>
      </c>
      <c r="H222" s="17">
        <f t="shared" si="26"/>
      </c>
      <c r="I222" s="2">
        <f t="shared" si="27"/>
      </c>
      <c r="J222" s="19"/>
    </row>
    <row r="223" spans="2:10" ht="14.25">
      <c r="B223" s="16">
        <f t="shared" si="28"/>
      </c>
      <c r="C223" s="19">
        <f t="shared" si="29"/>
      </c>
      <c r="D223" s="17">
        <f t="shared" si="30"/>
      </c>
      <c r="E223" s="17">
        <f t="shared" si="24"/>
      </c>
      <c r="F223" s="17">
        <f t="shared" si="25"/>
      </c>
      <c r="G223" s="17">
        <f t="shared" si="31"/>
      </c>
      <c r="H223" s="17">
        <f t="shared" si="26"/>
      </c>
      <c r="I223" s="2">
        <f t="shared" si="27"/>
      </c>
      <c r="J223" s="19"/>
    </row>
    <row r="224" spans="2:10" ht="14.25">
      <c r="B224" s="16">
        <f t="shared" si="28"/>
      </c>
      <c r="C224" s="19">
        <f t="shared" si="29"/>
      </c>
      <c r="D224" s="17">
        <f t="shared" si="30"/>
      </c>
      <c r="E224" s="17">
        <f t="shared" si="24"/>
      </c>
      <c r="F224" s="17">
        <f t="shared" si="25"/>
      </c>
      <c r="G224" s="17">
        <f t="shared" si="31"/>
      </c>
      <c r="H224" s="17">
        <f t="shared" si="26"/>
      </c>
      <c r="I224" s="2">
        <f t="shared" si="27"/>
      </c>
      <c r="J224" s="19"/>
    </row>
    <row r="225" spans="2:10" ht="14.25">
      <c r="B225" s="16">
        <f t="shared" si="28"/>
      </c>
      <c r="C225" s="19">
        <f t="shared" si="29"/>
      </c>
      <c r="D225" s="17">
        <f t="shared" si="30"/>
      </c>
      <c r="E225" s="17">
        <f t="shared" si="24"/>
      </c>
      <c r="F225" s="17">
        <f t="shared" si="25"/>
      </c>
      <c r="G225" s="17">
        <f t="shared" si="31"/>
      </c>
      <c r="H225" s="17">
        <f t="shared" si="26"/>
      </c>
      <c r="I225" s="2">
        <f t="shared" si="27"/>
      </c>
      <c r="J225" s="19"/>
    </row>
    <row r="226" spans="2:10" ht="14.25">
      <c r="B226" s="16">
        <f t="shared" si="28"/>
      </c>
      <c r="C226" s="19">
        <f t="shared" si="29"/>
      </c>
      <c r="D226" s="17">
        <f t="shared" si="30"/>
      </c>
      <c r="E226" s="17">
        <f t="shared" si="24"/>
      </c>
      <c r="F226" s="17">
        <f t="shared" si="25"/>
      </c>
      <c r="G226" s="17">
        <f t="shared" si="31"/>
      </c>
      <c r="H226" s="17">
        <f t="shared" si="26"/>
      </c>
      <c r="I226" s="2">
        <f t="shared" si="27"/>
      </c>
      <c r="J226" s="19"/>
    </row>
    <row r="227" spans="2:10" ht="14.25">
      <c r="B227" s="16">
        <f t="shared" si="28"/>
      </c>
      <c r="C227" s="19">
        <f t="shared" si="29"/>
      </c>
      <c r="D227" s="17">
        <f t="shared" si="30"/>
      </c>
      <c r="E227" s="17">
        <f t="shared" si="24"/>
      </c>
      <c r="F227" s="17">
        <f t="shared" si="25"/>
      </c>
      <c r="G227" s="17">
        <f t="shared" si="31"/>
      </c>
      <c r="H227" s="17">
        <f t="shared" si="26"/>
      </c>
      <c r="I227" s="2">
        <f t="shared" si="27"/>
      </c>
      <c r="J227" s="19"/>
    </row>
    <row r="228" spans="2:10" ht="14.25">
      <c r="B228" s="16">
        <f t="shared" si="28"/>
      </c>
      <c r="C228" s="19">
        <f t="shared" si="29"/>
      </c>
      <c r="D228" s="17">
        <f t="shared" si="30"/>
      </c>
      <c r="E228" s="17">
        <f t="shared" si="24"/>
      </c>
      <c r="F228" s="17">
        <f t="shared" si="25"/>
      </c>
      <c r="G228" s="17">
        <f t="shared" si="31"/>
      </c>
      <c r="H228" s="17">
        <f t="shared" si="26"/>
      </c>
      <c r="I228" s="2">
        <f t="shared" si="27"/>
      </c>
      <c r="J228" s="19"/>
    </row>
    <row r="229" spans="2:10" ht="14.25">
      <c r="B229" s="16">
        <f t="shared" si="28"/>
      </c>
      <c r="C229" s="19">
        <f t="shared" si="29"/>
      </c>
      <c r="D229" s="17">
        <f t="shared" si="30"/>
      </c>
      <c r="E229" s="17">
        <f t="shared" si="24"/>
      </c>
      <c r="F229" s="17">
        <f t="shared" si="25"/>
      </c>
      <c r="G229" s="17">
        <f t="shared" si="31"/>
      </c>
      <c r="H229" s="17">
        <f t="shared" si="26"/>
      </c>
      <c r="I229" s="2">
        <f t="shared" si="27"/>
      </c>
      <c r="J229" s="19"/>
    </row>
    <row r="230" spans="2:10" ht="14.25">
      <c r="B230" s="16">
        <f t="shared" si="28"/>
      </c>
      <c r="C230" s="19">
        <f t="shared" si="29"/>
      </c>
      <c r="D230" s="17">
        <f t="shared" si="30"/>
      </c>
      <c r="E230" s="17">
        <f t="shared" si="24"/>
      </c>
      <c r="F230" s="17">
        <f t="shared" si="25"/>
      </c>
      <c r="G230" s="17">
        <f t="shared" si="31"/>
      </c>
      <c r="H230" s="17">
        <f t="shared" si="26"/>
      </c>
      <c r="I230" s="2">
        <f t="shared" si="27"/>
      </c>
      <c r="J230" s="19"/>
    </row>
    <row r="231" spans="2:10" ht="14.25">
      <c r="B231" s="16">
        <f t="shared" si="28"/>
      </c>
      <c r="C231" s="19">
        <f t="shared" si="29"/>
      </c>
      <c r="D231" s="17">
        <f t="shared" si="30"/>
      </c>
      <c r="E231" s="17">
        <f t="shared" si="24"/>
      </c>
      <c r="F231" s="17">
        <f t="shared" si="25"/>
      </c>
      <c r="G231" s="17">
        <f t="shared" si="31"/>
      </c>
      <c r="H231" s="17">
        <f t="shared" si="26"/>
      </c>
      <c r="I231" s="2">
        <f t="shared" si="27"/>
      </c>
      <c r="J231" s="19"/>
    </row>
    <row r="232" spans="2:10" ht="14.25">
      <c r="B232" s="16">
        <f t="shared" si="28"/>
      </c>
      <c r="C232" s="19">
        <f t="shared" si="29"/>
      </c>
      <c r="D232" s="17">
        <f t="shared" si="30"/>
      </c>
      <c r="E232" s="17">
        <f t="shared" si="24"/>
      </c>
      <c r="F232" s="17">
        <f t="shared" si="25"/>
      </c>
      <c r="G232" s="17">
        <f t="shared" si="31"/>
      </c>
      <c r="H232" s="17">
        <f t="shared" si="26"/>
      </c>
      <c r="I232" s="2">
        <f t="shared" si="27"/>
      </c>
      <c r="J232" s="19"/>
    </row>
    <row r="233" spans="2:10" ht="14.25">
      <c r="B233" s="16">
        <f t="shared" si="28"/>
      </c>
      <c r="C233" s="19">
        <f t="shared" si="29"/>
      </c>
      <c r="D233" s="17">
        <f t="shared" si="30"/>
      </c>
      <c r="E233" s="17">
        <f t="shared" si="24"/>
      </c>
      <c r="F233" s="17">
        <f t="shared" si="25"/>
      </c>
      <c r="G233" s="17">
        <f t="shared" si="31"/>
      </c>
      <c r="H233" s="17">
        <f t="shared" si="26"/>
      </c>
      <c r="I233" s="2">
        <f t="shared" si="27"/>
      </c>
      <c r="J233" s="19"/>
    </row>
    <row r="234" spans="2:10" ht="14.25">
      <c r="B234" s="16">
        <f t="shared" si="28"/>
      </c>
      <c r="C234" s="19">
        <f t="shared" si="29"/>
      </c>
      <c r="D234" s="17">
        <f t="shared" si="30"/>
      </c>
      <c r="E234" s="17">
        <f t="shared" si="24"/>
      </c>
      <c r="F234" s="17">
        <f t="shared" si="25"/>
      </c>
      <c r="G234" s="17">
        <f t="shared" si="31"/>
      </c>
      <c r="H234" s="17">
        <f t="shared" si="26"/>
      </c>
      <c r="I234" s="2">
        <f t="shared" si="27"/>
      </c>
      <c r="J234" s="19"/>
    </row>
    <row r="235" spans="2:10" ht="14.25">
      <c r="B235" s="16">
        <f t="shared" si="28"/>
      </c>
      <c r="C235" s="19">
        <f t="shared" si="29"/>
      </c>
      <c r="D235" s="17">
        <f t="shared" si="30"/>
      </c>
      <c r="E235" s="17">
        <f t="shared" si="24"/>
      </c>
      <c r="F235" s="17">
        <f t="shared" si="25"/>
      </c>
      <c r="G235" s="17">
        <f t="shared" si="31"/>
      </c>
      <c r="H235" s="17">
        <f t="shared" si="26"/>
      </c>
      <c r="I235" s="2">
        <f t="shared" si="27"/>
      </c>
      <c r="J235" s="19"/>
    </row>
    <row r="236" spans="2:10" ht="14.25">
      <c r="B236" s="16">
        <f t="shared" si="28"/>
      </c>
      <c r="C236" s="19">
        <f t="shared" si="29"/>
      </c>
      <c r="D236" s="17">
        <f t="shared" si="30"/>
      </c>
      <c r="E236" s="17">
        <f t="shared" si="24"/>
      </c>
      <c r="F236" s="17">
        <f t="shared" si="25"/>
      </c>
      <c r="G236" s="17">
        <f t="shared" si="31"/>
      </c>
      <c r="H236" s="17">
        <f t="shared" si="26"/>
      </c>
      <c r="I236" s="2">
        <f t="shared" si="27"/>
      </c>
      <c r="J236" s="19"/>
    </row>
    <row r="237" spans="2:10" ht="14.25">
      <c r="B237" s="16">
        <f t="shared" si="28"/>
      </c>
      <c r="C237" s="19">
        <f t="shared" si="29"/>
      </c>
      <c r="D237" s="17">
        <f t="shared" si="30"/>
      </c>
      <c r="E237" s="17">
        <f t="shared" si="24"/>
      </c>
      <c r="F237" s="17">
        <f t="shared" si="25"/>
      </c>
      <c r="G237" s="17">
        <f t="shared" si="31"/>
      </c>
      <c r="H237" s="17">
        <f t="shared" si="26"/>
      </c>
      <c r="I237" s="2">
        <f t="shared" si="27"/>
      </c>
      <c r="J237" s="19"/>
    </row>
    <row r="238" spans="2:10" ht="14.25">
      <c r="B238" s="16">
        <f t="shared" si="28"/>
      </c>
      <c r="C238" s="19">
        <f t="shared" si="29"/>
      </c>
      <c r="D238" s="17">
        <f t="shared" si="30"/>
      </c>
      <c r="E238" s="17">
        <f t="shared" si="24"/>
      </c>
      <c r="F238" s="17">
        <f t="shared" si="25"/>
      </c>
      <c r="G238" s="17">
        <f t="shared" si="31"/>
      </c>
      <c r="H238" s="17">
        <f t="shared" si="26"/>
      </c>
      <c r="I238" s="2">
        <f t="shared" si="27"/>
      </c>
      <c r="J238" s="19"/>
    </row>
    <row r="239" spans="2:10" ht="14.25">
      <c r="B239" s="16">
        <f t="shared" si="28"/>
      </c>
      <c r="C239" s="19">
        <f t="shared" si="29"/>
      </c>
      <c r="D239" s="17">
        <f t="shared" si="30"/>
      </c>
      <c r="E239" s="17">
        <f t="shared" si="24"/>
      </c>
      <c r="F239" s="17">
        <f t="shared" si="25"/>
      </c>
      <c r="G239" s="17">
        <f t="shared" si="31"/>
      </c>
      <c r="H239" s="17">
        <f t="shared" si="26"/>
      </c>
      <c r="I239" s="2">
        <f t="shared" si="27"/>
      </c>
      <c r="J239" s="19"/>
    </row>
    <row r="240" spans="2:10" ht="14.25">
      <c r="B240" s="16">
        <f t="shared" si="28"/>
      </c>
      <c r="C240" s="19">
        <f t="shared" si="29"/>
      </c>
      <c r="D240" s="17">
        <f t="shared" si="30"/>
      </c>
      <c r="E240" s="17">
        <f t="shared" si="24"/>
      </c>
      <c r="F240" s="17">
        <f t="shared" si="25"/>
      </c>
      <c r="G240" s="17">
        <f t="shared" si="31"/>
      </c>
      <c r="H240" s="17">
        <f t="shared" si="26"/>
      </c>
      <c r="I240" s="2">
        <f t="shared" si="27"/>
      </c>
      <c r="J240" s="19"/>
    </row>
    <row r="241" spans="2:10" ht="14.25">
      <c r="B241" s="16">
        <f t="shared" si="28"/>
      </c>
      <c r="C241" s="19">
        <f t="shared" si="29"/>
      </c>
      <c r="D241" s="17">
        <f t="shared" si="30"/>
      </c>
      <c r="E241" s="17">
        <f t="shared" si="24"/>
      </c>
      <c r="F241" s="17">
        <f t="shared" si="25"/>
      </c>
      <c r="G241" s="17">
        <f t="shared" si="31"/>
      </c>
      <c r="H241" s="17">
        <f t="shared" si="26"/>
      </c>
      <c r="I241" s="2">
        <f t="shared" si="27"/>
      </c>
      <c r="J241" s="19"/>
    </row>
    <row r="242" spans="2:10" ht="14.25">
      <c r="B242" s="16">
        <f t="shared" si="28"/>
      </c>
      <c r="C242" s="19">
        <f t="shared" si="29"/>
      </c>
      <c r="D242" s="17">
        <f t="shared" si="30"/>
      </c>
      <c r="E242" s="17">
        <f t="shared" si="24"/>
      </c>
      <c r="F242" s="17">
        <f t="shared" si="25"/>
      </c>
      <c r="G242" s="17">
        <f t="shared" si="31"/>
      </c>
      <c r="H242" s="17">
        <f t="shared" si="26"/>
      </c>
      <c r="I242" s="2">
        <f t="shared" si="27"/>
      </c>
      <c r="J242" s="19"/>
    </row>
    <row r="243" spans="2:10" ht="14.25">
      <c r="B243" s="16">
        <f t="shared" si="28"/>
      </c>
      <c r="C243" s="19">
        <f t="shared" si="29"/>
      </c>
      <c r="D243" s="17">
        <f t="shared" si="30"/>
      </c>
      <c r="E243" s="17">
        <f t="shared" si="24"/>
      </c>
      <c r="F243" s="17">
        <f t="shared" si="25"/>
      </c>
      <c r="G243" s="17">
        <f t="shared" si="31"/>
      </c>
      <c r="H243" s="17">
        <f t="shared" si="26"/>
      </c>
      <c r="I243" s="2">
        <f t="shared" si="27"/>
      </c>
      <c r="J243" s="19"/>
    </row>
    <row r="244" spans="2:10" ht="14.25">
      <c r="B244" s="16">
        <f t="shared" si="28"/>
      </c>
      <c r="C244" s="19">
        <f t="shared" si="29"/>
      </c>
      <c r="D244" s="17">
        <f t="shared" si="30"/>
      </c>
      <c r="E244" s="17">
        <f t="shared" si="24"/>
      </c>
      <c r="F244" s="17">
        <f t="shared" si="25"/>
      </c>
      <c r="G244" s="17">
        <f t="shared" si="31"/>
      </c>
      <c r="H244" s="17">
        <f t="shared" si="26"/>
      </c>
      <c r="I244" s="2">
        <f t="shared" si="27"/>
      </c>
      <c r="J244" s="19"/>
    </row>
    <row r="245" spans="2:10" ht="14.25">
      <c r="B245" s="16">
        <f t="shared" si="28"/>
      </c>
      <c r="C245" s="19">
        <f t="shared" si="29"/>
      </c>
      <c r="D245" s="17">
        <f t="shared" si="30"/>
      </c>
      <c r="E245" s="17">
        <f t="shared" si="24"/>
      </c>
      <c r="F245" s="17">
        <f t="shared" si="25"/>
      </c>
      <c r="G245" s="17">
        <f t="shared" si="31"/>
      </c>
      <c r="H245" s="17">
        <f t="shared" si="26"/>
      </c>
      <c r="I245" s="2">
        <f t="shared" si="27"/>
      </c>
      <c r="J245" s="19"/>
    </row>
    <row r="246" spans="2:10" ht="14.25">
      <c r="B246" s="16">
        <f t="shared" si="28"/>
      </c>
      <c r="C246" s="19">
        <f t="shared" si="29"/>
      </c>
      <c r="D246" s="17">
        <f t="shared" si="30"/>
      </c>
      <c r="E246" s="17">
        <f t="shared" si="24"/>
      </c>
      <c r="F246" s="17">
        <f t="shared" si="25"/>
      </c>
      <c r="G246" s="17">
        <f t="shared" si="31"/>
      </c>
      <c r="H246" s="17">
        <f t="shared" si="26"/>
      </c>
      <c r="I246" s="2">
        <f t="shared" si="27"/>
      </c>
      <c r="J246" s="19"/>
    </row>
    <row r="247" spans="2:10" ht="14.25">
      <c r="B247" s="16">
        <f t="shared" si="28"/>
      </c>
      <c r="C247" s="19">
        <f t="shared" si="29"/>
      </c>
      <c r="D247" s="17">
        <f t="shared" si="30"/>
      </c>
      <c r="E247" s="17">
        <f t="shared" si="24"/>
      </c>
      <c r="F247" s="17">
        <f t="shared" si="25"/>
      </c>
      <c r="G247" s="17">
        <f t="shared" si="31"/>
      </c>
      <c r="H247" s="17">
        <f t="shared" si="26"/>
      </c>
      <c r="I247" s="2">
        <f t="shared" si="27"/>
      </c>
      <c r="J247" s="19"/>
    </row>
    <row r="248" spans="2:10" ht="14.25">
      <c r="B248" s="16">
        <f t="shared" si="28"/>
      </c>
      <c r="C248" s="19">
        <f t="shared" si="29"/>
      </c>
      <c r="D248" s="17">
        <f t="shared" si="30"/>
      </c>
      <c r="E248" s="17">
        <f t="shared" si="24"/>
      </c>
      <c r="F248" s="17">
        <f t="shared" si="25"/>
      </c>
      <c r="G248" s="17">
        <f t="shared" si="31"/>
      </c>
      <c r="H248" s="17">
        <f t="shared" si="26"/>
      </c>
      <c r="I248" s="2">
        <f t="shared" si="27"/>
      </c>
      <c r="J248" s="19"/>
    </row>
    <row r="249" spans="2:10" ht="14.25">
      <c r="B249" s="16">
        <f t="shared" si="28"/>
      </c>
      <c r="C249" s="19">
        <f t="shared" si="29"/>
      </c>
      <c r="D249" s="17">
        <f t="shared" si="30"/>
      </c>
      <c r="E249" s="17">
        <f t="shared" si="24"/>
      </c>
      <c r="F249" s="17">
        <f t="shared" si="25"/>
      </c>
      <c r="G249" s="17">
        <f t="shared" si="31"/>
      </c>
      <c r="H249" s="17">
        <f t="shared" si="26"/>
      </c>
      <c r="I249" s="2">
        <f t="shared" si="27"/>
      </c>
      <c r="J249" s="19"/>
    </row>
    <row r="250" spans="2:10" ht="14.25">
      <c r="B250" s="16">
        <f t="shared" si="28"/>
      </c>
      <c r="C250" s="19">
        <f t="shared" si="29"/>
      </c>
      <c r="D250" s="17">
        <f t="shared" si="30"/>
      </c>
      <c r="E250" s="17">
        <f t="shared" si="24"/>
      </c>
      <c r="F250" s="17">
        <f t="shared" si="25"/>
      </c>
      <c r="G250" s="17">
        <f t="shared" si="31"/>
      </c>
      <c r="H250" s="17">
        <f t="shared" si="26"/>
      </c>
      <c r="I250" s="2">
        <f t="shared" si="27"/>
      </c>
      <c r="J250" s="19"/>
    </row>
    <row r="251" spans="2:10" ht="14.25">
      <c r="B251" s="16">
        <f t="shared" si="28"/>
      </c>
      <c r="C251" s="19">
        <f t="shared" si="29"/>
      </c>
      <c r="D251" s="17">
        <f t="shared" si="30"/>
      </c>
      <c r="E251" s="17">
        <f t="shared" si="24"/>
      </c>
      <c r="F251" s="17">
        <f t="shared" si="25"/>
      </c>
      <c r="G251" s="17">
        <f t="shared" si="31"/>
      </c>
      <c r="H251" s="17">
        <f t="shared" si="26"/>
      </c>
      <c r="I251" s="2">
        <f t="shared" si="27"/>
      </c>
      <c r="J251" s="19"/>
    </row>
    <row r="252" spans="2:10" ht="14.25">
      <c r="B252" s="16">
        <f t="shared" si="28"/>
      </c>
      <c r="C252" s="19">
        <f t="shared" si="29"/>
      </c>
      <c r="D252" s="17">
        <f t="shared" si="30"/>
      </c>
      <c r="E252" s="17">
        <f t="shared" si="24"/>
      </c>
      <c r="F252" s="17">
        <f t="shared" si="25"/>
      </c>
      <c r="G252" s="17">
        <f t="shared" si="31"/>
      </c>
      <c r="H252" s="17">
        <f t="shared" si="26"/>
      </c>
      <c r="I252" s="2">
        <f t="shared" si="27"/>
      </c>
      <c r="J252" s="19"/>
    </row>
    <row r="253" spans="2:10" ht="14.25">
      <c r="B253" s="16">
        <f t="shared" si="28"/>
      </c>
      <c r="C253" s="19">
        <f t="shared" si="29"/>
      </c>
      <c r="D253" s="17">
        <f t="shared" si="30"/>
      </c>
      <c r="E253" s="17">
        <f t="shared" si="24"/>
      </c>
      <c r="F253" s="17">
        <f t="shared" si="25"/>
      </c>
      <c r="G253" s="17">
        <f t="shared" si="31"/>
      </c>
      <c r="H253" s="17">
        <f t="shared" si="26"/>
      </c>
      <c r="I253" s="2">
        <f t="shared" si="27"/>
      </c>
      <c r="J253" s="19"/>
    </row>
    <row r="254" spans="2:10" ht="14.25">
      <c r="B254" s="16">
        <f t="shared" si="28"/>
      </c>
      <c r="C254" s="19">
        <f t="shared" si="29"/>
      </c>
      <c r="D254" s="17">
        <f t="shared" si="30"/>
      </c>
      <c r="E254" s="17">
        <f t="shared" si="24"/>
      </c>
      <c r="F254" s="17">
        <f t="shared" si="25"/>
      </c>
      <c r="G254" s="17">
        <f t="shared" si="31"/>
      </c>
      <c r="H254" s="17">
        <f t="shared" si="26"/>
      </c>
      <c r="I254" s="2">
        <f t="shared" si="27"/>
      </c>
      <c r="J254" s="19"/>
    </row>
    <row r="255" spans="2:10" ht="14.25">
      <c r="B255" s="16">
        <f t="shared" si="28"/>
      </c>
      <c r="C255" s="19">
        <f t="shared" si="29"/>
      </c>
      <c r="D255" s="17">
        <f t="shared" si="30"/>
      </c>
      <c r="E255" s="17">
        <f t="shared" si="24"/>
      </c>
      <c r="F255" s="17">
        <f t="shared" si="25"/>
      </c>
      <c r="G255" s="17">
        <f t="shared" si="31"/>
      </c>
      <c r="H255" s="17">
        <f t="shared" si="26"/>
      </c>
      <c r="I255" s="2">
        <f t="shared" si="27"/>
      </c>
      <c r="J255" s="19"/>
    </row>
    <row r="256" spans="2:10" ht="14.25">
      <c r="B256" s="16">
        <f t="shared" si="28"/>
      </c>
      <c r="C256" s="19">
        <f t="shared" si="29"/>
      </c>
      <c r="D256" s="17">
        <f t="shared" si="30"/>
      </c>
      <c r="E256" s="17">
        <f t="shared" si="24"/>
      </c>
      <c r="F256" s="17">
        <f t="shared" si="25"/>
      </c>
      <c r="G256" s="17">
        <f t="shared" si="31"/>
      </c>
      <c r="H256" s="17">
        <f t="shared" si="26"/>
      </c>
      <c r="I256" s="2">
        <f t="shared" si="27"/>
      </c>
      <c r="J256" s="19"/>
    </row>
    <row r="257" spans="2:10" ht="14.25">
      <c r="B257" s="16">
        <f t="shared" si="28"/>
      </c>
      <c r="C257" s="19">
        <f t="shared" si="29"/>
      </c>
      <c r="D257" s="17">
        <f t="shared" si="30"/>
      </c>
      <c r="E257" s="17">
        <f t="shared" si="24"/>
      </c>
      <c r="F257" s="17">
        <f t="shared" si="25"/>
      </c>
      <c r="G257" s="17">
        <f t="shared" si="31"/>
      </c>
      <c r="H257" s="17">
        <f t="shared" si="26"/>
      </c>
      <c r="I257" s="2">
        <f t="shared" si="27"/>
      </c>
      <c r="J257" s="19"/>
    </row>
    <row r="258" spans="2:10" ht="14.25">
      <c r="B258" s="16">
        <f t="shared" si="28"/>
      </c>
      <c r="C258" s="19">
        <f t="shared" si="29"/>
      </c>
      <c r="D258" s="17">
        <f t="shared" si="30"/>
      </c>
      <c r="E258" s="17">
        <f t="shared" si="24"/>
      </c>
      <c r="F258" s="17">
        <f t="shared" si="25"/>
      </c>
      <c r="G258" s="17">
        <f t="shared" si="31"/>
      </c>
      <c r="H258" s="17">
        <f t="shared" si="26"/>
      </c>
      <c r="I258" s="2">
        <f t="shared" si="27"/>
      </c>
      <c r="J258" s="19"/>
    </row>
    <row r="259" spans="2:10" ht="14.25">
      <c r="B259" s="16">
        <f t="shared" si="28"/>
      </c>
      <c r="C259" s="19">
        <f t="shared" si="29"/>
      </c>
      <c r="D259" s="17">
        <f t="shared" si="30"/>
      </c>
      <c r="E259" s="17">
        <f t="shared" si="24"/>
      </c>
      <c r="F259" s="17">
        <f t="shared" si="25"/>
      </c>
      <c r="G259" s="17">
        <f t="shared" si="31"/>
      </c>
      <c r="H259" s="17">
        <f t="shared" si="26"/>
      </c>
      <c r="I259" s="2">
        <f t="shared" si="27"/>
      </c>
      <c r="J259" s="19"/>
    </row>
    <row r="260" spans="2:10" ht="14.25">
      <c r="B260" s="16">
        <f t="shared" si="28"/>
      </c>
      <c r="C260" s="19">
        <f t="shared" si="29"/>
      </c>
      <c r="D260" s="17">
        <f t="shared" si="30"/>
      </c>
      <c r="E260" s="17">
        <f t="shared" si="24"/>
      </c>
      <c r="F260" s="17">
        <f t="shared" si="25"/>
      </c>
      <c r="G260" s="17">
        <f t="shared" si="31"/>
      </c>
      <c r="H260" s="17">
        <f t="shared" si="26"/>
      </c>
      <c r="I260" s="2">
        <f t="shared" si="27"/>
      </c>
      <c r="J260" s="19"/>
    </row>
    <row r="261" spans="2:10" ht="14.25">
      <c r="B261" s="16">
        <f t="shared" si="28"/>
      </c>
      <c r="C261" s="19">
        <f t="shared" si="29"/>
      </c>
      <c r="D261" s="17">
        <f t="shared" si="30"/>
      </c>
      <c r="E261" s="17">
        <f t="shared" si="24"/>
      </c>
      <c r="F261" s="17">
        <f t="shared" si="25"/>
      </c>
      <c r="G261" s="17">
        <f t="shared" si="31"/>
      </c>
      <c r="H261" s="17">
        <f t="shared" si="26"/>
      </c>
      <c r="I261" s="2">
        <f t="shared" si="27"/>
      </c>
      <c r="J261" s="19"/>
    </row>
    <row r="262" spans="2:10" ht="14.25">
      <c r="B262" s="16">
        <f t="shared" si="28"/>
      </c>
      <c r="C262" s="19">
        <f t="shared" si="29"/>
      </c>
      <c r="D262" s="17">
        <f t="shared" si="30"/>
      </c>
      <c r="E262" s="17">
        <f t="shared" si="24"/>
      </c>
      <c r="F262" s="17">
        <f t="shared" si="25"/>
      </c>
      <c r="G262" s="17">
        <f t="shared" si="31"/>
      </c>
      <c r="H262" s="17">
        <f t="shared" si="26"/>
      </c>
      <c r="I262" s="2">
        <f t="shared" si="27"/>
      </c>
      <c r="J262" s="19"/>
    </row>
    <row r="263" spans="2:10" ht="14.25">
      <c r="B263" s="16">
        <f t="shared" si="28"/>
      </c>
      <c r="C263" s="19">
        <f t="shared" si="29"/>
      </c>
      <c r="D263" s="17">
        <f t="shared" si="30"/>
      </c>
      <c r="E263" s="17">
        <f t="shared" si="24"/>
      </c>
      <c r="F263" s="17">
        <f t="shared" si="25"/>
      </c>
      <c r="G263" s="17">
        <f t="shared" si="31"/>
      </c>
      <c r="H263" s="17">
        <f t="shared" si="26"/>
      </c>
      <c r="I263" s="2">
        <f t="shared" si="27"/>
      </c>
      <c r="J263" s="19"/>
    </row>
    <row r="264" spans="2:10" ht="14.25">
      <c r="B264" s="16">
        <f t="shared" si="28"/>
      </c>
      <c r="C264" s="19">
        <f t="shared" si="29"/>
      </c>
      <c r="D264" s="17">
        <f t="shared" si="30"/>
      </c>
      <c r="E264" s="17">
        <f t="shared" si="24"/>
      </c>
      <c r="F264" s="17">
        <f t="shared" si="25"/>
      </c>
      <c r="G264" s="17">
        <f t="shared" si="31"/>
      </c>
      <c r="H264" s="17">
        <f t="shared" si="26"/>
      </c>
      <c r="I264" s="2">
        <f t="shared" si="27"/>
      </c>
      <c r="J264" s="19"/>
    </row>
    <row r="265" spans="2:10" ht="14.25">
      <c r="B265" s="16">
        <f t="shared" si="28"/>
      </c>
      <c r="C265" s="19">
        <f t="shared" si="29"/>
      </c>
      <c r="D265" s="17">
        <f t="shared" si="30"/>
      </c>
      <c r="E265" s="17">
        <f t="shared" si="24"/>
      </c>
      <c r="F265" s="17">
        <f t="shared" si="25"/>
      </c>
      <c r="G265" s="17">
        <f t="shared" si="31"/>
      </c>
      <c r="H265" s="17">
        <f t="shared" si="26"/>
      </c>
      <c r="I265" s="2">
        <f t="shared" si="27"/>
      </c>
      <c r="J265" s="19"/>
    </row>
    <row r="266" spans="2:10" ht="14.25">
      <c r="B266" s="16">
        <f t="shared" si="28"/>
      </c>
      <c r="C266" s="19">
        <f t="shared" si="29"/>
      </c>
      <c r="D266" s="17">
        <f t="shared" si="30"/>
      </c>
      <c r="E266" s="17">
        <f aca="true" t="shared" si="32" ref="E266:E329">IF(B266="","",G266-F266)</f>
      </c>
      <c r="F266" s="17">
        <f aca="true" t="shared" si="33" ref="F266:F329">IF(B266="","",D266*Vextir/12)</f>
      </c>
      <c r="G266" s="17">
        <f t="shared" si="31"/>
      </c>
      <c r="H266" s="17">
        <f aca="true" t="shared" si="34" ref="H266:H329">IF(B266="","",D266-E266)</f>
      </c>
      <c r="I266" s="2">
        <f aca="true" t="shared" si="35" ref="I266:I329">IF((OR(B266="",I265="")),"",I265*(1+Mán.verðbólga))</f>
      </c>
      <c r="J266" s="19"/>
    </row>
    <row r="267" spans="2:10" ht="14.25">
      <c r="B267" s="16">
        <f aca="true" t="shared" si="36" ref="B267:B330">IF(OR(B266="",B266=Fj.afborgana),"",B266+1)</f>
      </c>
      <c r="C267" s="19">
        <f aca="true" t="shared" si="37" ref="C267:C330">IF(B267="","",IF(Verðbólga=0,0,+H266*I267/I266-H266))</f>
      </c>
      <c r="D267" s="17">
        <f aca="true" t="shared" si="38" ref="D267:D330">IF(B267="","",IF(OR(Verðbólga="",Verðbólga=0),H266,H266*I267/I266))</f>
      </c>
      <c r="E267" s="17">
        <f t="shared" si="32"/>
      </c>
      <c r="F267" s="17">
        <f t="shared" si="33"/>
      </c>
      <c r="G267" s="17">
        <f aca="true" t="shared" si="39" ref="G267:G330">IF(B267="","",PMT(Vextir/12,Fj.afborgana-B266,-D267))</f>
      </c>
      <c r="H267" s="17">
        <f t="shared" si="34"/>
      </c>
      <c r="I267" s="2">
        <f t="shared" si="35"/>
      </c>
      <c r="J267" s="19"/>
    </row>
    <row r="268" spans="2:10" ht="14.25">
      <c r="B268" s="16">
        <f t="shared" si="36"/>
      </c>
      <c r="C268" s="19">
        <f t="shared" si="37"/>
      </c>
      <c r="D268" s="17">
        <f t="shared" si="38"/>
      </c>
      <c r="E268" s="17">
        <f t="shared" si="32"/>
      </c>
      <c r="F268" s="17">
        <f t="shared" si="33"/>
      </c>
      <c r="G268" s="17">
        <f t="shared" si="39"/>
      </c>
      <c r="H268" s="17">
        <f t="shared" si="34"/>
      </c>
      <c r="I268" s="2">
        <f t="shared" si="35"/>
      </c>
      <c r="J268" s="19"/>
    </row>
    <row r="269" spans="2:10" ht="14.25">
      <c r="B269" s="16">
        <f t="shared" si="36"/>
      </c>
      <c r="C269" s="19">
        <f t="shared" si="37"/>
      </c>
      <c r="D269" s="17">
        <f t="shared" si="38"/>
      </c>
      <c r="E269" s="17">
        <f t="shared" si="32"/>
      </c>
      <c r="F269" s="17">
        <f t="shared" si="33"/>
      </c>
      <c r="G269" s="17">
        <f t="shared" si="39"/>
      </c>
      <c r="H269" s="17">
        <f t="shared" si="34"/>
      </c>
      <c r="I269" s="2">
        <f t="shared" si="35"/>
      </c>
      <c r="J269" s="19"/>
    </row>
    <row r="270" spans="2:10" ht="14.25">
      <c r="B270" s="16">
        <f t="shared" si="36"/>
      </c>
      <c r="C270" s="19">
        <f t="shared" si="37"/>
      </c>
      <c r="D270" s="17">
        <f t="shared" si="38"/>
      </c>
      <c r="E270" s="17">
        <f t="shared" si="32"/>
      </c>
      <c r="F270" s="17">
        <f t="shared" si="33"/>
      </c>
      <c r="G270" s="17">
        <f t="shared" si="39"/>
      </c>
      <c r="H270" s="17">
        <f t="shared" si="34"/>
      </c>
      <c r="I270" s="2">
        <f t="shared" si="35"/>
      </c>
      <c r="J270" s="19"/>
    </row>
    <row r="271" spans="2:10" ht="14.25">
      <c r="B271" s="16">
        <f t="shared" si="36"/>
      </c>
      <c r="C271" s="19">
        <f t="shared" si="37"/>
      </c>
      <c r="D271" s="17">
        <f t="shared" si="38"/>
      </c>
      <c r="E271" s="17">
        <f t="shared" si="32"/>
      </c>
      <c r="F271" s="17">
        <f t="shared" si="33"/>
      </c>
      <c r="G271" s="17">
        <f t="shared" si="39"/>
      </c>
      <c r="H271" s="17">
        <f t="shared" si="34"/>
      </c>
      <c r="I271" s="2">
        <f t="shared" si="35"/>
      </c>
      <c r="J271" s="19"/>
    </row>
    <row r="272" spans="2:10" ht="14.25">
      <c r="B272" s="16">
        <f t="shared" si="36"/>
      </c>
      <c r="C272" s="19">
        <f t="shared" si="37"/>
      </c>
      <c r="D272" s="17">
        <f t="shared" si="38"/>
      </c>
      <c r="E272" s="17">
        <f t="shared" si="32"/>
      </c>
      <c r="F272" s="17">
        <f t="shared" si="33"/>
      </c>
      <c r="G272" s="17">
        <f t="shared" si="39"/>
      </c>
      <c r="H272" s="17">
        <f t="shared" si="34"/>
      </c>
      <c r="I272" s="2">
        <f t="shared" si="35"/>
      </c>
      <c r="J272" s="19"/>
    </row>
    <row r="273" spans="2:10" ht="14.25">
      <c r="B273" s="16">
        <f t="shared" si="36"/>
      </c>
      <c r="C273" s="19">
        <f t="shared" si="37"/>
      </c>
      <c r="D273" s="17">
        <f t="shared" si="38"/>
      </c>
      <c r="E273" s="17">
        <f t="shared" si="32"/>
      </c>
      <c r="F273" s="17">
        <f t="shared" si="33"/>
      </c>
      <c r="G273" s="17">
        <f t="shared" si="39"/>
      </c>
      <c r="H273" s="17">
        <f t="shared" si="34"/>
      </c>
      <c r="I273" s="2">
        <f t="shared" si="35"/>
      </c>
      <c r="J273" s="19"/>
    </row>
    <row r="274" spans="2:10" ht="14.25">
      <c r="B274" s="16">
        <f t="shared" si="36"/>
      </c>
      <c r="C274" s="19">
        <f t="shared" si="37"/>
      </c>
      <c r="D274" s="17">
        <f t="shared" si="38"/>
      </c>
      <c r="E274" s="17">
        <f t="shared" si="32"/>
      </c>
      <c r="F274" s="17">
        <f t="shared" si="33"/>
      </c>
      <c r="G274" s="17">
        <f t="shared" si="39"/>
      </c>
      <c r="H274" s="17">
        <f t="shared" si="34"/>
      </c>
      <c r="I274" s="2">
        <f t="shared" si="35"/>
      </c>
      <c r="J274" s="19"/>
    </row>
    <row r="275" spans="2:10" ht="14.25">
      <c r="B275" s="16">
        <f t="shared" si="36"/>
      </c>
      <c r="C275" s="19">
        <f t="shared" si="37"/>
      </c>
      <c r="D275" s="17">
        <f t="shared" si="38"/>
      </c>
      <c r="E275" s="17">
        <f t="shared" si="32"/>
      </c>
      <c r="F275" s="17">
        <f t="shared" si="33"/>
      </c>
      <c r="G275" s="17">
        <f t="shared" si="39"/>
      </c>
      <c r="H275" s="17">
        <f t="shared" si="34"/>
      </c>
      <c r="I275" s="2">
        <f t="shared" si="35"/>
      </c>
      <c r="J275" s="19"/>
    </row>
    <row r="276" spans="2:10" ht="14.25">
      <c r="B276" s="16">
        <f t="shared" si="36"/>
      </c>
      <c r="C276" s="19">
        <f t="shared" si="37"/>
      </c>
      <c r="D276" s="17">
        <f t="shared" si="38"/>
      </c>
      <c r="E276" s="17">
        <f t="shared" si="32"/>
      </c>
      <c r="F276" s="17">
        <f t="shared" si="33"/>
      </c>
      <c r="G276" s="17">
        <f t="shared" si="39"/>
      </c>
      <c r="H276" s="17">
        <f t="shared" si="34"/>
      </c>
      <c r="I276" s="2">
        <f t="shared" si="35"/>
      </c>
      <c r="J276" s="19"/>
    </row>
    <row r="277" spans="2:10" ht="14.25">
      <c r="B277" s="16">
        <f t="shared" si="36"/>
      </c>
      <c r="C277" s="19">
        <f t="shared" si="37"/>
      </c>
      <c r="D277" s="17">
        <f t="shared" si="38"/>
      </c>
      <c r="E277" s="17">
        <f t="shared" si="32"/>
      </c>
      <c r="F277" s="17">
        <f t="shared" si="33"/>
      </c>
      <c r="G277" s="17">
        <f t="shared" si="39"/>
      </c>
      <c r="H277" s="17">
        <f t="shared" si="34"/>
      </c>
      <c r="I277" s="2">
        <f t="shared" si="35"/>
      </c>
      <c r="J277" s="19"/>
    </row>
    <row r="278" spans="2:10" ht="14.25">
      <c r="B278" s="16">
        <f t="shared" si="36"/>
      </c>
      <c r="C278" s="19">
        <f t="shared" si="37"/>
      </c>
      <c r="D278" s="17">
        <f t="shared" si="38"/>
      </c>
      <c r="E278" s="17">
        <f t="shared" si="32"/>
      </c>
      <c r="F278" s="17">
        <f t="shared" si="33"/>
      </c>
      <c r="G278" s="17">
        <f t="shared" si="39"/>
      </c>
      <c r="H278" s="17">
        <f t="shared" si="34"/>
      </c>
      <c r="I278" s="2">
        <f t="shared" si="35"/>
      </c>
      <c r="J278" s="19"/>
    </row>
    <row r="279" spans="2:10" ht="14.25">
      <c r="B279" s="16">
        <f t="shared" si="36"/>
      </c>
      <c r="C279" s="19">
        <f t="shared" si="37"/>
      </c>
      <c r="D279" s="17">
        <f t="shared" si="38"/>
      </c>
      <c r="E279" s="17">
        <f t="shared" si="32"/>
      </c>
      <c r="F279" s="17">
        <f t="shared" si="33"/>
      </c>
      <c r="G279" s="17">
        <f t="shared" si="39"/>
      </c>
      <c r="H279" s="17">
        <f t="shared" si="34"/>
      </c>
      <c r="I279" s="2">
        <f t="shared" si="35"/>
      </c>
      <c r="J279" s="19"/>
    </row>
    <row r="280" spans="2:10" ht="14.25">
      <c r="B280" s="16">
        <f t="shared" si="36"/>
      </c>
      <c r="C280" s="19">
        <f t="shared" si="37"/>
      </c>
      <c r="D280" s="17">
        <f t="shared" si="38"/>
      </c>
      <c r="E280" s="17">
        <f t="shared" si="32"/>
      </c>
      <c r="F280" s="17">
        <f t="shared" si="33"/>
      </c>
      <c r="G280" s="17">
        <f t="shared" si="39"/>
      </c>
      <c r="H280" s="17">
        <f t="shared" si="34"/>
      </c>
      <c r="I280" s="2">
        <f t="shared" si="35"/>
      </c>
      <c r="J280" s="19"/>
    </row>
    <row r="281" spans="2:10" ht="14.25">
      <c r="B281" s="16">
        <f t="shared" si="36"/>
      </c>
      <c r="C281" s="19">
        <f t="shared" si="37"/>
      </c>
      <c r="D281" s="17">
        <f t="shared" si="38"/>
      </c>
      <c r="E281" s="17">
        <f t="shared" si="32"/>
      </c>
      <c r="F281" s="17">
        <f t="shared" si="33"/>
      </c>
      <c r="G281" s="17">
        <f t="shared" si="39"/>
      </c>
      <c r="H281" s="17">
        <f t="shared" si="34"/>
      </c>
      <c r="I281" s="2">
        <f t="shared" si="35"/>
      </c>
      <c r="J281" s="19"/>
    </row>
    <row r="282" spans="2:10" ht="14.25">
      <c r="B282" s="16">
        <f t="shared" si="36"/>
      </c>
      <c r="C282" s="19">
        <f t="shared" si="37"/>
      </c>
      <c r="D282" s="17">
        <f t="shared" si="38"/>
      </c>
      <c r="E282" s="17">
        <f t="shared" si="32"/>
      </c>
      <c r="F282" s="17">
        <f t="shared" si="33"/>
      </c>
      <c r="G282" s="17">
        <f t="shared" si="39"/>
      </c>
      <c r="H282" s="17">
        <f t="shared" si="34"/>
      </c>
      <c r="I282" s="2">
        <f t="shared" si="35"/>
      </c>
      <c r="J282" s="19"/>
    </row>
    <row r="283" spans="2:10" ht="14.25">
      <c r="B283" s="16">
        <f t="shared" si="36"/>
      </c>
      <c r="C283" s="19">
        <f t="shared" si="37"/>
      </c>
      <c r="D283" s="17">
        <f t="shared" si="38"/>
      </c>
      <c r="E283" s="17">
        <f t="shared" si="32"/>
      </c>
      <c r="F283" s="17">
        <f t="shared" si="33"/>
      </c>
      <c r="G283" s="17">
        <f t="shared" si="39"/>
      </c>
      <c r="H283" s="17">
        <f t="shared" si="34"/>
      </c>
      <c r="I283" s="2">
        <f t="shared" si="35"/>
      </c>
      <c r="J283" s="19"/>
    </row>
    <row r="284" spans="2:10" ht="14.25">
      <c r="B284" s="16">
        <f t="shared" si="36"/>
      </c>
      <c r="C284" s="19">
        <f t="shared" si="37"/>
      </c>
      <c r="D284" s="17">
        <f t="shared" si="38"/>
      </c>
      <c r="E284" s="17">
        <f t="shared" si="32"/>
      </c>
      <c r="F284" s="17">
        <f t="shared" si="33"/>
      </c>
      <c r="G284" s="17">
        <f t="shared" si="39"/>
      </c>
      <c r="H284" s="17">
        <f t="shared" si="34"/>
      </c>
      <c r="I284" s="2">
        <f t="shared" si="35"/>
      </c>
      <c r="J284" s="19"/>
    </row>
    <row r="285" spans="2:10" ht="14.25">
      <c r="B285" s="16">
        <f t="shared" si="36"/>
      </c>
      <c r="C285" s="19">
        <f t="shared" si="37"/>
      </c>
      <c r="D285" s="17">
        <f t="shared" si="38"/>
      </c>
      <c r="E285" s="17">
        <f t="shared" si="32"/>
      </c>
      <c r="F285" s="17">
        <f t="shared" si="33"/>
      </c>
      <c r="G285" s="17">
        <f t="shared" si="39"/>
      </c>
      <c r="H285" s="17">
        <f t="shared" si="34"/>
      </c>
      <c r="I285" s="2">
        <f t="shared" si="35"/>
      </c>
      <c r="J285" s="19"/>
    </row>
    <row r="286" spans="2:10" ht="14.25">
      <c r="B286" s="16">
        <f t="shared" si="36"/>
      </c>
      <c r="C286" s="19">
        <f t="shared" si="37"/>
      </c>
      <c r="D286" s="17">
        <f t="shared" si="38"/>
      </c>
      <c r="E286" s="17">
        <f t="shared" si="32"/>
      </c>
      <c r="F286" s="17">
        <f t="shared" si="33"/>
      </c>
      <c r="G286" s="17">
        <f t="shared" si="39"/>
      </c>
      <c r="H286" s="17">
        <f t="shared" si="34"/>
      </c>
      <c r="I286" s="2">
        <f t="shared" si="35"/>
      </c>
      <c r="J286" s="19"/>
    </row>
    <row r="287" spans="2:10" ht="14.25">
      <c r="B287" s="16">
        <f t="shared" si="36"/>
      </c>
      <c r="C287" s="19">
        <f t="shared" si="37"/>
      </c>
      <c r="D287" s="17">
        <f t="shared" si="38"/>
      </c>
      <c r="E287" s="17">
        <f t="shared" si="32"/>
      </c>
      <c r="F287" s="17">
        <f t="shared" si="33"/>
      </c>
      <c r="G287" s="17">
        <f t="shared" si="39"/>
      </c>
      <c r="H287" s="17">
        <f t="shared" si="34"/>
      </c>
      <c r="I287" s="2">
        <f t="shared" si="35"/>
      </c>
      <c r="J287" s="19"/>
    </row>
    <row r="288" spans="2:10" ht="14.25">
      <c r="B288" s="16">
        <f t="shared" si="36"/>
      </c>
      <c r="C288" s="19">
        <f t="shared" si="37"/>
      </c>
      <c r="D288" s="17">
        <f t="shared" si="38"/>
      </c>
      <c r="E288" s="17">
        <f t="shared" si="32"/>
      </c>
      <c r="F288" s="17">
        <f t="shared" si="33"/>
      </c>
      <c r="G288" s="17">
        <f t="shared" si="39"/>
      </c>
      <c r="H288" s="17">
        <f t="shared" si="34"/>
      </c>
      <c r="I288" s="2">
        <f t="shared" si="35"/>
      </c>
      <c r="J288" s="19"/>
    </row>
    <row r="289" spans="2:10" ht="14.25">
      <c r="B289" s="16">
        <f t="shared" si="36"/>
      </c>
      <c r="C289" s="19">
        <f t="shared" si="37"/>
      </c>
      <c r="D289" s="17">
        <f t="shared" si="38"/>
      </c>
      <c r="E289" s="17">
        <f t="shared" si="32"/>
      </c>
      <c r="F289" s="17">
        <f t="shared" si="33"/>
      </c>
      <c r="G289" s="17">
        <f t="shared" si="39"/>
      </c>
      <c r="H289" s="17">
        <f t="shared" si="34"/>
      </c>
      <c r="I289" s="2">
        <f t="shared" si="35"/>
      </c>
      <c r="J289" s="19"/>
    </row>
    <row r="290" spans="2:10" ht="14.25">
      <c r="B290" s="16">
        <f t="shared" si="36"/>
      </c>
      <c r="C290" s="19">
        <f t="shared" si="37"/>
      </c>
      <c r="D290" s="17">
        <f t="shared" si="38"/>
      </c>
      <c r="E290" s="17">
        <f t="shared" si="32"/>
      </c>
      <c r="F290" s="17">
        <f t="shared" si="33"/>
      </c>
      <c r="G290" s="17">
        <f t="shared" si="39"/>
      </c>
      <c r="H290" s="17">
        <f t="shared" si="34"/>
      </c>
      <c r="I290" s="2">
        <f t="shared" si="35"/>
      </c>
      <c r="J290" s="19"/>
    </row>
    <row r="291" spans="2:10" ht="14.25">
      <c r="B291" s="16">
        <f t="shared" si="36"/>
      </c>
      <c r="C291" s="19">
        <f t="shared" si="37"/>
      </c>
      <c r="D291" s="17">
        <f t="shared" si="38"/>
      </c>
      <c r="E291" s="17">
        <f t="shared" si="32"/>
      </c>
      <c r="F291" s="17">
        <f t="shared" si="33"/>
      </c>
      <c r="G291" s="17">
        <f t="shared" si="39"/>
      </c>
      <c r="H291" s="17">
        <f t="shared" si="34"/>
      </c>
      <c r="I291" s="2">
        <f t="shared" si="35"/>
      </c>
      <c r="J291" s="19"/>
    </row>
    <row r="292" spans="2:10" ht="14.25">
      <c r="B292" s="16">
        <f t="shared" si="36"/>
      </c>
      <c r="C292" s="19">
        <f t="shared" si="37"/>
      </c>
      <c r="D292" s="17">
        <f t="shared" si="38"/>
      </c>
      <c r="E292" s="17">
        <f t="shared" si="32"/>
      </c>
      <c r="F292" s="17">
        <f t="shared" si="33"/>
      </c>
      <c r="G292" s="17">
        <f t="shared" si="39"/>
      </c>
      <c r="H292" s="17">
        <f t="shared" si="34"/>
      </c>
      <c r="I292" s="2">
        <f t="shared" si="35"/>
      </c>
      <c r="J292" s="19"/>
    </row>
    <row r="293" spans="2:10" ht="14.25">
      <c r="B293" s="16">
        <f t="shared" si="36"/>
      </c>
      <c r="C293" s="19">
        <f t="shared" si="37"/>
      </c>
      <c r="D293" s="17">
        <f t="shared" si="38"/>
      </c>
      <c r="E293" s="17">
        <f t="shared" si="32"/>
      </c>
      <c r="F293" s="17">
        <f t="shared" si="33"/>
      </c>
      <c r="G293" s="17">
        <f t="shared" si="39"/>
      </c>
      <c r="H293" s="17">
        <f t="shared" si="34"/>
      </c>
      <c r="I293" s="2">
        <f t="shared" si="35"/>
      </c>
      <c r="J293" s="19"/>
    </row>
    <row r="294" spans="2:10" ht="14.25">
      <c r="B294" s="16">
        <f t="shared" si="36"/>
      </c>
      <c r="C294" s="19">
        <f t="shared" si="37"/>
      </c>
      <c r="D294" s="17">
        <f t="shared" si="38"/>
      </c>
      <c r="E294" s="17">
        <f t="shared" si="32"/>
      </c>
      <c r="F294" s="17">
        <f t="shared" si="33"/>
      </c>
      <c r="G294" s="17">
        <f t="shared" si="39"/>
      </c>
      <c r="H294" s="17">
        <f t="shared" si="34"/>
      </c>
      <c r="I294" s="2">
        <f t="shared" si="35"/>
      </c>
      <c r="J294" s="19"/>
    </row>
    <row r="295" spans="2:10" ht="14.25">
      <c r="B295" s="16">
        <f t="shared" si="36"/>
      </c>
      <c r="C295" s="19">
        <f t="shared" si="37"/>
      </c>
      <c r="D295" s="17">
        <f t="shared" si="38"/>
      </c>
      <c r="E295" s="17">
        <f t="shared" si="32"/>
      </c>
      <c r="F295" s="17">
        <f t="shared" si="33"/>
      </c>
      <c r="G295" s="17">
        <f t="shared" si="39"/>
      </c>
      <c r="H295" s="17">
        <f t="shared" si="34"/>
      </c>
      <c r="I295" s="2">
        <f t="shared" si="35"/>
      </c>
      <c r="J295" s="19"/>
    </row>
    <row r="296" spans="2:10" ht="14.25">
      <c r="B296" s="16">
        <f t="shared" si="36"/>
      </c>
      <c r="C296" s="19">
        <f t="shared" si="37"/>
      </c>
      <c r="D296" s="17">
        <f t="shared" si="38"/>
      </c>
      <c r="E296" s="17">
        <f t="shared" si="32"/>
      </c>
      <c r="F296" s="17">
        <f t="shared" si="33"/>
      </c>
      <c r="G296" s="17">
        <f t="shared" si="39"/>
      </c>
      <c r="H296" s="17">
        <f t="shared" si="34"/>
      </c>
      <c r="I296" s="2">
        <f t="shared" si="35"/>
      </c>
      <c r="J296" s="19"/>
    </row>
    <row r="297" spans="2:10" ht="14.25">
      <c r="B297" s="16">
        <f t="shared" si="36"/>
      </c>
      <c r="C297" s="19">
        <f t="shared" si="37"/>
      </c>
      <c r="D297" s="17">
        <f t="shared" si="38"/>
      </c>
      <c r="E297" s="17">
        <f t="shared" si="32"/>
      </c>
      <c r="F297" s="17">
        <f t="shared" si="33"/>
      </c>
      <c r="G297" s="17">
        <f t="shared" si="39"/>
      </c>
      <c r="H297" s="17">
        <f t="shared" si="34"/>
      </c>
      <c r="I297" s="2">
        <f t="shared" si="35"/>
      </c>
      <c r="J297" s="19"/>
    </row>
    <row r="298" spans="2:10" ht="14.25">
      <c r="B298" s="16">
        <f t="shared" si="36"/>
      </c>
      <c r="C298" s="19">
        <f t="shared" si="37"/>
      </c>
      <c r="D298" s="17">
        <f t="shared" si="38"/>
      </c>
      <c r="E298" s="17">
        <f t="shared" si="32"/>
      </c>
      <c r="F298" s="17">
        <f t="shared" si="33"/>
      </c>
      <c r="G298" s="17">
        <f t="shared" si="39"/>
      </c>
      <c r="H298" s="17">
        <f t="shared" si="34"/>
      </c>
      <c r="I298" s="2">
        <f t="shared" si="35"/>
      </c>
      <c r="J298" s="19"/>
    </row>
    <row r="299" spans="2:10" ht="14.25">
      <c r="B299" s="16">
        <f t="shared" si="36"/>
      </c>
      <c r="C299" s="19">
        <f t="shared" si="37"/>
      </c>
      <c r="D299" s="17">
        <f t="shared" si="38"/>
      </c>
      <c r="E299" s="17">
        <f t="shared" si="32"/>
      </c>
      <c r="F299" s="17">
        <f t="shared" si="33"/>
      </c>
      <c r="G299" s="17">
        <f t="shared" si="39"/>
      </c>
      <c r="H299" s="17">
        <f t="shared" si="34"/>
      </c>
      <c r="I299" s="2">
        <f t="shared" si="35"/>
      </c>
      <c r="J299" s="19"/>
    </row>
    <row r="300" spans="2:10" ht="14.25">
      <c r="B300" s="16">
        <f t="shared" si="36"/>
      </c>
      <c r="C300" s="19">
        <f t="shared" si="37"/>
      </c>
      <c r="D300" s="17">
        <f t="shared" si="38"/>
      </c>
      <c r="E300" s="17">
        <f t="shared" si="32"/>
      </c>
      <c r="F300" s="17">
        <f t="shared" si="33"/>
      </c>
      <c r="G300" s="17">
        <f t="shared" si="39"/>
      </c>
      <c r="H300" s="17">
        <f t="shared" si="34"/>
      </c>
      <c r="I300" s="2">
        <f t="shared" si="35"/>
      </c>
      <c r="J300" s="19"/>
    </row>
    <row r="301" spans="2:10" ht="14.25">
      <c r="B301" s="16">
        <f t="shared" si="36"/>
      </c>
      <c r="C301" s="19">
        <f t="shared" si="37"/>
      </c>
      <c r="D301" s="17">
        <f t="shared" si="38"/>
      </c>
      <c r="E301" s="17">
        <f t="shared" si="32"/>
      </c>
      <c r="F301" s="17">
        <f t="shared" si="33"/>
      </c>
      <c r="G301" s="17">
        <f t="shared" si="39"/>
      </c>
      <c r="H301" s="17">
        <f t="shared" si="34"/>
      </c>
      <c r="I301" s="2">
        <f t="shared" si="35"/>
      </c>
      <c r="J301" s="19"/>
    </row>
    <row r="302" spans="2:10" ht="14.25">
      <c r="B302" s="16">
        <f t="shared" si="36"/>
      </c>
      <c r="C302" s="19">
        <f t="shared" si="37"/>
      </c>
      <c r="D302" s="17">
        <f t="shared" si="38"/>
      </c>
      <c r="E302" s="17">
        <f t="shared" si="32"/>
      </c>
      <c r="F302" s="17">
        <f t="shared" si="33"/>
      </c>
      <c r="G302" s="17">
        <f t="shared" si="39"/>
      </c>
      <c r="H302" s="17">
        <f t="shared" si="34"/>
      </c>
      <c r="I302" s="2">
        <f t="shared" si="35"/>
      </c>
      <c r="J302" s="19"/>
    </row>
    <row r="303" spans="2:10" ht="14.25">
      <c r="B303" s="16">
        <f t="shared" si="36"/>
      </c>
      <c r="C303" s="19">
        <f t="shared" si="37"/>
      </c>
      <c r="D303" s="17">
        <f t="shared" si="38"/>
      </c>
      <c r="E303" s="17">
        <f t="shared" si="32"/>
      </c>
      <c r="F303" s="17">
        <f t="shared" si="33"/>
      </c>
      <c r="G303" s="17">
        <f t="shared" si="39"/>
      </c>
      <c r="H303" s="17">
        <f t="shared" si="34"/>
      </c>
      <c r="I303" s="2">
        <f t="shared" si="35"/>
      </c>
      <c r="J303" s="19"/>
    </row>
    <row r="304" spans="2:10" ht="14.25">
      <c r="B304" s="16">
        <f t="shared" si="36"/>
      </c>
      <c r="C304" s="19">
        <f t="shared" si="37"/>
      </c>
      <c r="D304" s="17">
        <f t="shared" si="38"/>
      </c>
      <c r="E304" s="17">
        <f t="shared" si="32"/>
      </c>
      <c r="F304" s="17">
        <f t="shared" si="33"/>
      </c>
      <c r="G304" s="17">
        <f t="shared" si="39"/>
      </c>
      <c r="H304" s="17">
        <f t="shared" si="34"/>
      </c>
      <c r="I304" s="2">
        <f t="shared" si="35"/>
      </c>
      <c r="J304" s="19"/>
    </row>
    <row r="305" spans="2:10" ht="14.25">
      <c r="B305" s="16">
        <f t="shared" si="36"/>
      </c>
      <c r="C305" s="19">
        <f t="shared" si="37"/>
      </c>
      <c r="D305" s="17">
        <f t="shared" si="38"/>
      </c>
      <c r="E305" s="17">
        <f t="shared" si="32"/>
      </c>
      <c r="F305" s="17">
        <f t="shared" si="33"/>
      </c>
      <c r="G305" s="17">
        <f t="shared" si="39"/>
      </c>
      <c r="H305" s="17">
        <f t="shared" si="34"/>
      </c>
      <c r="I305" s="2">
        <f t="shared" si="35"/>
      </c>
      <c r="J305" s="19"/>
    </row>
    <row r="306" spans="2:10" ht="14.25">
      <c r="B306" s="16">
        <f t="shared" si="36"/>
      </c>
      <c r="C306" s="19">
        <f t="shared" si="37"/>
      </c>
      <c r="D306" s="17">
        <f t="shared" si="38"/>
      </c>
      <c r="E306" s="17">
        <f t="shared" si="32"/>
      </c>
      <c r="F306" s="17">
        <f t="shared" si="33"/>
      </c>
      <c r="G306" s="17">
        <f t="shared" si="39"/>
      </c>
      <c r="H306" s="17">
        <f t="shared" si="34"/>
      </c>
      <c r="I306" s="2">
        <f t="shared" si="35"/>
      </c>
      <c r="J306" s="19"/>
    </row>
    <row r="307" spans="2:10" ht="14.25">
      <c r="B307" s="16">
        <f t="shared" si="36"/>
      </c>
      <c r="C307" s="19">
        <f t="shared" si="37"/>
      </c>
      <c r="D307" s="17">
        <f t="shared" si="38"/>
      </c>
      <c r="E307" s="17">
        <f t="shared" si="32"/>
      </c>
      <c r="F307" s="17">
        <f t="shared" si="33"/>
      </c>
      <c r="G307" s="17">
        <f t="shared" si="39"/>
      </c>
      <c r="H307" s="17">
        <f t="shared" si="34"/>
      </c>
      <c r="I307" s="2">
        <f t="shared" si="35"/>
      </c>
      <c r="J307" s="19"/>
    </row>
    <row r="308" spans="2:10" ht="14.25">
      <c r="B308" s="16">
        <f t="shared" si="36"/>
      </c>
      <c r="C308" s="19">
        <f t="shared" si="37"/>
      </c>
      <c r="D308" s="17">
        <f t="shared" si="38"/>
      </c>
      <c r="E308" s="17">
        <f t="shared" si="32"/>
      </c>
      <c r="F308" s="17">
        <f t="shared" si="33"/>
      </c>
      <c r="G308" s="17">
        <f t="shared" si="39"/>
      </c>
      <c r="H308" s="17">
        <f t="shared" si="34"/>
      </c>
      <c r="I308" s="2">
        <f t="shared" si="35"/>
      </c>
      <c r="J308" s="19"/>
    </row>
    <row r="309" spans="2:10" ht="14.25">
      <c r="B309" s="16">
        <f t="shared" si="36"/>
      </c>
      <c r="C309" s="19">
        <f t="shared" si="37"/>
      </c>
      <c r="D309" s="17">
        <f t="shared" si="38"/>
      </c>
      <c r="E309" s="17">
        <f t="shared" si="32"/>
      </c>
      <c r="F309" s="17">
        <f t="shared" si="33"/>
      </c>
      <c r="G309" s="17">
        <f t="shared" si="39"/>
      </c>
      <c r="H309" s="17">
        <f t="shared" si="34"/>
      </c>
      <c r="I309" s="2">
        <f t="shared" si="35"/>
      </c>
      <c r="J309" s="19"/>
    </row>
    <row r="310" spans="2:10" ht="14.25">
      <c r="B310" s="16">
        <f t="shared" si="36"/>
      </c>
      <c r="C310" s="19">
        <f t="shared" si="37"/>
      </c>
      <c r="D310" s="17">
        <f t="shared" si="38"/>
      </c>
      <c r="E310" s="17">
        <f t="shared" si="32"/>
      </c>
      <c r="F310" s="17">
        <f t="shared" si="33"/>
      </c>
      <c r="G310" s="17">
        <f t="shared" si="39"/>
      </c>
      <c r="H310" s="17">
        <f t="shared" si="34"/>
      </c>
      <c r="I310" s="2">
        <f t="shared" si="35"/>
      </c>
      <c r="J310" s="19"/>
    </row>
    <row r="311" spans="2:10" ht="14.25">
      <c r="B311" s="16">
        <f t="shared" si="36"/>
      </c>
      <c r="C311" s="19">
        <f t="shared" si="37"/>
      </c>
      <c r="D311" s="17">
        <f t="shared" si="38"/>
      </c>
      <c r="E311" s="17">
        <f t="shared" si="32"/>
      </c>
      <c r="F311" s="17">
        <f t="shared" si="33"/>
      </c>
      <c r="G311" s="17">
        <f t="shared" si="39"/>
      </c>
      <c r="H311" s="17">
        <f t="shared" si="34"/>
      </c>
      <c r="I311" s="2">
        <f t="shared" si="35"/>
      </c>
      <c r="J311" s="19"/>
    </row>
    <row r="312" spans="2:10" ht="14.25">
      <c r="B312" s="16">
        <f t="shared" si="36"/>
      </c>
      <c r="C312" s="19">
        <f t="shared" si="37"/>
      </c>
      <c r="D312" s="17">
        <f t="shared" si="38"/>
      </c>
      <c r="E312" s="17">
        <f t="shared" si="32"/>
      </c>
      <c r="F312" s="17">
        <f t="shared" si="33"/>
      </c>
      <c r="G312" s="17">
        <f t="shared" si="39"/>
      </c>
      <c r="H312" s="17">
        <f t="shared" si="34"/>
      </c>
      <c r="I312" s="2">
        <f t="shared" si="35"/>
      </c>
      <c r="J312" s="19"/>
    </row>
    <row r="313" spans="2:10" ht="14.25">
      <c r="B313" s="16">
        <f t="shared" si="36"/>
      </c>
      <c r="C313" s="19">
        <f t="shared" si="37"/>
      </c>
      <c r="D313" s="17">
        <f t="shared" si="38"/>
      </c>
      <c r="E313" s="17">
        <f t="shared" si="32"/>
      </c>
      <c r="F313" s="17">
        <f t="shared" si="33"/>
      </c>
      <c r="G313" s="17">
        <f t="shared" si="39"/>
      </c>
      <c r="H313" s="17">
        <f t="shared" si="34"/>
      </c>
      <c r="I313" s="2">
        <f t="shared" si="35"/>
      </c>
      <c r="J313" s="19"/>
    </row>
    <row r="314" spans="2:10" ht="14.25">
      <c r="B314" s="16">
        <f t="shared" si="36"/>
      </c>
      <c r="C314" s="19">
        <f t="shared" si="37"/>
      </c>
      <c r="D314" s="17">
        <f t="shared" si="38"/>
      </c>
      <c r="E314" s="17">
        <f t="shared" si="32"/>
      </c>
      <c r="F314" s="17">
        <f t="shared" si="33"/>
      </c>
      <c r="G314" s="17">
        <f t="shared" si="39"/>
      </c>
      <c r="H314" s="17">
        <f t="shared" si="34"/>
      </c>
      <c r="I314" s="2">
        <f t="shared" si="35"/>
      </c>
      <c r="J314" s="19"/>
    </row>
    <row r="315" spans="2:10" ht="14.25">
      <c r="B315" s="16">
        <f t="shared" si="36"/>
      </c>
      <c r="C315" s="19">
        <f t="shared" si="37"/>
      </c>
      <c r="D315" s="17">
        <f t="shared" si="38"/>
      </c>
      <c r="E315" s="17">
        <f t="shared" si="32"/>
      </c>
      <c r="F315" s="17">
        <f t="shared" si="33"/>
      </c>
      <c r="G315" s="17">
        <f t="shared" si="39"/>
      </c>
      <c r="H315" s="17">
        <f t="shared" si="34"/>
      </c>
      <c r="I315" s="2">
        <f t="shared" si="35"/>
      </c>
      <c r="J315" s="19"/>
    </row>
    <row r="316" spans="2:10" ht="14.25">
      <c r="B316" s="16">
        <f t="shared" si="36"/>
      </c>
      <c r="C316" s="19">
        <f t="shared" si="37"/>
      </c>
      <c r="D316" s="17">
        <f t="shared" si="38"/>
      </c>
      <c r="E316" s="17">
        <f t="shared" si="32"/>
      </c>
      <c r="F316" s="17">
        <f t="shared" si="33"/>
      </c>
      <c r="G316" s="17">
        <f t="shared" si="39"/>
      </c>
      <c r="H316" s="17">
        <f t="shared" si="34"/>
      </c>
      <c r="I316" s="2">
        <f t="shared" si="35"/>
      </c>
      <c r="J316" s="19"/>
    </row>
    <row r="317" spans="2:10" ht="14.25">
      <c r="B317" s="16">
        <f t="shared" si="36"/>
      </c>
      <c r="C317" s="19">
        <f t="shared" si="37"/>
      </c>
      <c r="D317" s="17">
        <f t="shared" si="38"/>
      </c>
      <c r="E317" s="17">
        <f t="shared" si="32"/>
      </c>
      <c r="F317" s="17">
        <f t="shared" si="33"/>
      </c>
      <c r="G317" s="17">
        <f t="shared" si="39"/>
      </c>
      <c r="H317" s="17">
        <f t="shared" si="34"/>
      </c>
      <c r="I317" s="2">
        <f t="shared" si="35"/>
      </c>
      <c r="J317" s="19"/>
    </row>
    <row r="318" spans="2:10" ht="14.25">
      <c r="B318" s="16">
        <f t="shared" si="36"/>
      </c>
      <c r="C318" s="19">
        <f t="shared" si="37"/>
      </c>
      <c r="D318" s="17">
        <f t="shared" si="38"/>
      </c>
      <c r="E318" s="17">
        <f t="shared" si="32"/>
      </c>
      <c r="F318" s="17">
        <f t="shared" si="33"/>
      </c>
      <c r="G318" s="17">
        <f t="shared" si="39"/>
      </c>
      <c r="H318" s="17">
        <f t="shared" si="34"/>
      </c>
      <c r="I318" s="2">
        <f t="shared" si="35"/>
      </c>
      <c r="J318" s="19"/>
    </row>
    <row r="319" spans="2:10" ht="14.25">
      <c r="B319" s="16">
        <f t="shared" si="36"/>
      </c>
      <c r="C319" s="19">
        <f t="shared" si="37"/>
      </c>
      <c r="D319" s="17">
        <f t="shared" si="38"/>
      </c>
      <c r="E319" s="17">
        <f t="shared" si="32"/>
      </c>
      <c r="F319" s="17">
        <f t="shared" si="33"/>
      </c>
      <c r="G319" s="17">
        <f t="shared" si="39"/>
      </c>
      <c r="H319" s="17">
        <f t="shared" si="34"/>
      </c>
      <c r="I319" s="2">
        <f t="shared" si="35"/>
      </c>
      <c r="J319" s="19"/>
    </row>
    <row r="320" spans="2:10" ht="14.25">
      <c r="B320" s="16">
        <f t="shared" si="36"/>
      </c>
      <c r="C320" s="19">
        <f t="shared" si="37"/>
      </c>
      <c r="D320" s="17">
        <f t="shared" si="38"/>
      </c>
      <c r="E320" s="17">
        <f t="shared" si="32"/>
      </c>
      <c r="F320" s="17">
        <f t="shared" si="33"/>
      </c>
      <c r="G320" s="17">
        <f t="shared" si="39"/>
      </c>
      <c r="H320" s="17">
        <f t="shared" si="34"/>
      </c>
      <c r="I320" s="2">
        <f t="shared" si="35"/>
      </c>
      <c r="J320" s="19"/>
    </row>
    <row r="321" spans="2:10" ht="14.25">
      <c r="B321" s="16">
        <f t="shared" si="36"/>
      </c>
      <c r="C321" s="19">
        <f t="shared" si="37"/>
      </c>
      <c r="D321" s="17">
        <f t="shared" si="38"/>
      </c>
      <c r="E321" s="17">
        <f t="shared" si="32"/>
      </c>
      <c r="F321" s="17">
        <f t="shared" si="33"/>
      </c>
      <c r="G321" s="17">
        <f t="shared" si="39"/>
      </c>
      <c r="H321" s="17">
        <f t="shared" si="34"/>
      </c>
      <c r="I321" s="2">
        <f t="shared" si="35"/>
      </c>
      <c r="J321" s="19"/>
    </row>
    <row r="322" spans="2:10" ht="14.25">
      <c r="B322" s="16">
        <f t="shared" si="36"/>
      </c>
      <c r="C322" s="19">
        <f t="shared" si="37"/>
      </c>
      <c r="D322" s="17">
        <f t="shared" si="38"/>
      </c>
      <c r="E322" s="17">
        <f t="shared" si="32"/>
      </c>
      <c r="F322" s="17">
        <f t="shared" si="33"/>
      </c>
      <c r="G322" s="17">
        <f t="shared" si="39"/>
      </c>
      <c r="H322" s="17">
        <f t="shared" si="34"/>
      </c>
      <c r="I322" s="2">
        <f t="shared" si="35"/>
      </c>
      <c r="J322" s="19"/>
    </row>
    <row r="323" spans="2:10" ht="14.25">
      <c r="B323" s="16">
        <f t="shared" si="36"/>
      </c>
      <c r="C323" s="19">
        <f t="shared" si="37"/>
      </c>
      <c r="D323" s="17">
        <f t="shared" si="38"/>
      </c>
      <c r="E323" s="17">
        <f t="shared" si="32"/>
      </c>
      <c r="F323" s="17">
        <f t="shared" si="33"/>
      </c>
      <c r="G323" s="17">
        <f t="shared" si="39"/>
      </c>
      <c r="H323" s="17">
        <f t="shared" si="34"/>
      </c>
      <c r="I323" s="2">
        <f t="shared" si="35"/>
      </c>
      <c r="J323" s="19"/>
    </row>
    <row r="324" spans="2:10" ht="14.25">
      <c r="B324" s="16">
        <f t="shared" si="36"/>
      </c>
      <c r="C324" s="19">
        <f t="shared" si="37"/>
      </c>
      <c r="D324" s="17">
        <f t="shared" si="38"/>
      </c>
      <c r="E324" s="17">
        <f t="shared" si="32"/>
      </c>
      <c r="F324" s="17">
        <f t="shared" si="33"/>
      </c>
      <c r="G324" s="17">
        <f t="shared" si="39"/>
      </c>
      <c r="H324" s="17">
        <f t="shared" si="34"/>
      </c>
      <c r="I324" s="2">
        <f t="shared" si="35"/>
      </c>
      <c r="J324" s="19"/>
    </row>
    <row r="325" spans="2:10" ht="14.25">
      <c r="B325" s="16">
        <f t="shared" si="36"/>
      </c>
      <c r="C325" s="19">
        <f t="shared" si="37"/>
      </c>
      <c r="D325" s="17">
        <f t="shared" si="38"/>
      </c>
      <c r="E325" s="17">
        <f t="shared" si="32"/>
      </c>
      <c r="F325" s="17">
        <f t="shared" si="33"/>
      </c>
      <c r="G325" s="17">
        <f t="shared" si="39"/>
      </c>
      <c r="H325" s="17">
        <f t="shared" si="34"/>
      </c>
      <c r="I325" s="2">
        <f t="shared" si="35"/>
      </c>
      <c r="J325" s="19"/>
    </row>
    <row r="326" spans="2:10" ht="14.25">
      <c r="B326" s="16">
        <f t="shared" si="36"/>
      </c>
      <c r="C326" s="19">
        <f t="shared" si="37"/>
      </c>
      <c r="D326" s="17">
        <f t="shared" si="38"/>
      </c>
      <c r="E326" s="17">
        <f t="shared" si="32"/>
      </c>
      <c r="F326" s="17">
        <f t="shared" si="33"/>
      </c>
      <c r="G326" s="17">
        <f t="shared" si="39"/>
      </c>
      <c r="H326" s="17">
        <f t="shared" si="34"/>
      </c>
      <c r="I326" s="2">
        <f t="shared" si="35"/>
      </c>
      <c r="J326" s="19"/>
    </row>
    <row r="327" spans="2:10" ht="14.25">
      <c r="B327" s="16">
        <f t="shared" si="36"/>
      </c>
      <c r="C327" s="19">
        <f t="shared" si="37"/>
      </c>
      <c r="D327" s="17">
        <f t="shared" si="38"/>
      </c>
      <c r="E327" s="17">
        <f t="shared" si="32"/>
      </c>
      <c r="F327" s="17">
        <f t="shared" si="33"/>
      </c>
      <c r="G327" s="17">
        <f t="shared" si="39"/>
      </c>
      <c r="H327" s="17">
        <f t="shared" si="34"/>
      </c>
      <c r="I327" s="2">
        <f t="shared" si="35"/>
      </c>
      <c r="J327" s="19"/>
    </row>
    <row r="328" spans="2:10" ht="14.25">
      <c r="B328" s="16">
        <f t="shared" si="36"/>
      </c>
      <c r="C328" s="19">
        <f t="shared" si="37"/>
      </c>
      <c r="D328" s="17">
        <f t="shared" si="38"/>
      </c>
      <c r="E328" s="17">
        <f t="shared" si="32"/>
      </c>
      <c r="F328" s="17">
        <f t="shared" si="33"/>
      </c>
      <c r="G328" s="17">
        <f t="shared" si="39"/>
      </c>
      <c r="H328" s="17">
        <f t="shared" si="34"/>
      </c>
      <c r="I328" s="2">
        <f t="shared" si="35"/>
      </c>
      <c r="J328" s="19"/>
    </row>
    <row r="329" spans="2:10" ht="14.25">
      <c r="B329" s="16">
        <f t="shared" si="36"/>
      </c>
      <c r="C329" s="19">
        <f t="shared" si="37"/>
      </c>
      <c r="D329" s="17">
        <f t="shared" si="38"/>
      </c>
      <c r="E329" s="17">
        <f t="shared" si="32"/>
      </c>
      <c r="F329" s="17">
        <f t="shared" si="33"/>
      </c>
      <c r="G329" s="17">
        <f t="shared" si="39"/>
      </c>
      <c r="H329" s="17">
        <f t="shared" si="34"/>
      </c>
      <c r="I329" s="2">
        <f t="shared" si="35"/>
      </c>
      <c r="J329" s="19"/>
    </row>
    <row r="330" spans="2:10" ht="14.25">
      <c r="B330" s="16">
        <f t="shared" si="36"/>
      </c>
      <c r="C330" s="19">
        <f t="shared" si="37"/>
      </c>
      <c r="D330" s="17">
        <f t="shared" si="38"/>
      </c>
      <c r="E330" s="17">
        <f aca="true" t="shared" si="40" ref="E330:E393">IF(B330="","",G330-F330)</f>
      </c>
      <c r="F330" s="17">
        <f aca="true" t="shared" si="41" ref="F330:F393">IF(B330="","",D330*Vextir/12)</f>
      </c>
      <c r="G330" s="17">
        <f t="shared" si="39"/>
      </c>
      <c r="H330" s="17">
        <f aca="true" t="shared" si="42" ref="H330:H393">IF(B330="","",D330-E330)</f>
      </c>
      <c r="I330" s="2">
        <f aca="true" t="shared" si="43" ref="I330:I393">IF((OR(B330="",I329="")),"",I329*(1+Mán.verðbólga))</f>
      </c>
      <c r="J330" s="19"/>
    </row>
    <row r="331" spans="2:10" ht="14.25">
      <c r="B331" s="16">
        <f aca="true" t="shared" si="44" ref="B331:B394">IF(OR(B330="",B330=Fj.afborgana),"",B330+1)</f>
      </c>
      <c r="C331" s="19">
        <f aca="true" t="shared" si="45" ref="C331:C394">IF(B331="","",IF(Verðbólga=0,0,+H330*I331/I330-H330))</f>
      </c>
      <c r="D331" s="17">
        <f aca="true" t="shared" si="46" ref="D331:D394">IF(B331="","",IF(OR(Verðbólga="",Verðbólga=0),H330,H330*I331/I330))</f>
      </c>
      <c r="E331" s="17">
        <f t="shared" si="40"/>
      </c>
      <c r="F331" s="17">
        <f t="shared" si="41"/>
      </c>
      <c r="G331" s="17">
        <f aca="true" t="shared" si="47" ref="G331:G394">IF(B331="","",PMT(Vextir/12,Fj.afborgana-B330,-D331))</f>
      </c>
      <c r="H331" s="17">
        <f t="shared" si="42"/>
      </c>
      <c r="I331" s="2">
        <f t="shared" si="43"/>
      </c>
      <c r="J331" s="19"/>
    </row>
    <row r="332" spans="2:10" ht="14.25">
      <c r="B332" s="16">
        <f t="shared" si="44"/>
      </c>
      <c r="C332" s="19">
        <f t="shared" si="45"/>
      </c>
      <c r="D332" s="17">
        <f t="shared" si="46"/>
      </c>
      <c r="E332" s="17">
        <f t="shared" si="40"/>
      </c>
      <c r="F332" s="17">
        <f t="shared" si="41"/>
      </c>
      <c r="G332" s="17">
        <f t="shared" si="47"/>
      </c>
      <c r="H332" s="17">
        <f t="shared" si="42"/>
      </c>
      <c r="I332" s="2">
        <f t="shared" si="43"/>
      </c>
      <c r="J332" s="19"/>
    </row>
    <row r="333" spans="2:10" ht="14.25">
      <c r="B333" s="16">
        <f t="shared" si="44"/>
      </c>
      <c r="C333" s="19">
        <f t="shared" si="45"/>
      </c>
      <c r="D333" s="17">
        <f t="shared" si="46"/>
      </c>
      <c r="E333" s="17">
        <f t="shared" si="40"/>
      </c>
      <c r="F333" s="17">
        <f t="shared" si="41"/>
      </c>
      <c r="G333" s="17">
        <f t="shared" si="47"/>
      </c>
      <c r="H333" s="17">
        <f t="shared" si="42"/>
      </c>
      <c r="I333" s="2">
        <f t="shared" si="43"/>
      </c>
      <c r="J333" s="19"/>
    </row>
    <row r="334" spans="2:10" ht="14.25">
      <c r="B334" s="16">
        <f t="shared" si="44"/>
      </c>
      <c r="C334" s="19">
        <f t="shared" si="45"/>
      </c>
      <c r="D334" s="17">
        <f t="shared" si="46"/>
      </c>
      <c r="E334" s="17">
        <f t="shared" si="40"/>
      </c>
      <c r="F334" s="17">
        <f t="shared" si="41"/>
      </c>
      <c r="G334" s="17">
        <f t="shared" si="47"/>
      </c>
      <c r="H334" s="17">
        <f t="shared" si="42"/>
      </c>
      <c r="I334" s="2">
        <f t="shared" si="43"/>
      </c>
      <c r="J334" s="19"/>
    </row>
    <row r="335" spans="2:10" ht="14.25">
      <c r="B335" s="16">
        <f t="shared" si="44"/>
      </c>
      <c r="C335" s="19">
        <f t="shared" si="45"/>
      </c>
      <c r="D335" s="17">
        <f t="shared" si="46"/>
      </c>
      <c r="E335" s="17">
        <f t="shared" si="40"/>
      </c>
      <c r="F335" s="17">
        <f t="shared" si="41"/>
      </c>
      <c r="G335" s="17">
        <f t="shared" si="47"/>
      </c>
      <c r="H335" s="17">
        <f t="shared" si="42"/>
      </c>
      <c r="I335" s="2">
        <f t="shared" si="43"/>
      </c>
      <c r="J335" s="19"/>
    </row>
    <row r="336" spans="2:10" ht="14.25">
      <c r="B336" s="16">
        <f t="shared" si="44"/>
      </c>
      <c r="C336" s="19">
        <f t="shared" si="45"/>
      </c>
      <c r="D336" s="17">
        <f t="shared" si="46"/>
      </c>
      <c r="E336" s="17">
        <f t="shared" si="40"/>
      </c>
      <c r="F336" s="17">
        <f t="shared" si="41"/>
      </c>
      <c r="G336" s="17">
        <f t="shared" si="47"/>
      </c>
      <c r="H336" s="17">
        <f t="shared" si="42"/>
      </c>
      <c r="I336" s="2">
        <f t="shared" si="43"/>
      </c>
      <c r="J336" s="19"/>
    </row>
    <row r="337" spans="2:10" ht="14.25">
      <c r="B337" s="16">
        <f t="shared" si="44"/>
      </c>
      <c r="C337" s="19">
        <f t="shared" si="45"/>
      </c>
      <c r="D337" s="17">
        <f t="shared" si="46"/>
      </c>
      <c r="E337" s="17">
        <f t="shared" si="40"/>
      </c>
      <c r="F337" s="17">
        <f t="shared" si="41"/>
      </c>
      <c r="G337" s="17">
        <f t="shared" si="47"/>
      </c>
      <c r="H337" s="17">
        <f t="shared" si="42"/>
      </c>
      <c r="I337" s="2">
        <f t="shared" si="43"/>
      </c>
      <c r="J337" s="19"/>
    </row>
    <row r="338" spans="2:10" ht="14.25">
      <c r="B338" s="16">
        <f t="shared" si="44"/>
      </c>
      <c r="C338" s="19">
        <f t="shared" si="45"/>
      </c>
      <c r="D338" s="17">
        <f t="shared" si="46"/>
      </c>
      <c r="E338" s="17">
        <f t="shared" si="40"/>
      </c>
      <c r="F338" s="17">
        <f t="shared" si="41"/>
      </c>
      <c r="G338" s="17">
        <f t="shared" si="47"/>
      </c>
      <c r="H338" s="17">
        <f t="shared" si="42"/>
      </c>
      <c r="I338" s="2">
        <f t="shared" si="43"/>
      </c>
      <c r="J338" s="19"/>
    </row>
    <row r="339" spans="2:10" ht="14.25">
      <c r="B339" s="16">
        <f t="shared" si="44"/>
      </c>
      <c r="C339" s="19">
        <f t="shared" si="45"/>
      </c>
      <c r="D339" s="17">
        <f t="shared" si="46"/>
      </c>
      <c r="E339" s="17">
        <f t="shared" si="40"/>
      </c>
      <c r="F339" s="17">
        <f t="shared" si="41"/>
      </c>
      <c r="G339" s="17">
        <f t="shared" si="47"/>
      </c>
      <c r="H339" s="17">
        <f t="shared" si="42"/>
      </c>
      <c r="I339" s="2">
        <f t="shared" si="43"/>
      </c>
      <c r="J339" s="19"/>
    </row>
    <row r="340" spans="2:10" ht="14.25">
      <c r="B340" s="16">
        <f t="shared" si="44"/>
      </c>
      <c r="C340" s="19">
        <f t="shared" si="45"/>
      </c>
      <c r="D340" s="17">
        <f t="shared" si="46"/>
      </c>
      <c r="E340" s="17">
        <f t="shared" si="40"/>
      </c>
      <c r="F340" s="17">
        <f t="shared" si="41"/>
      </c>
      <c r="G340" s="17">
        <f t="shared" si="47"/>
      </c>
      <c r="H340" s="17">
        <f t="shared" si="42"/>
      </c>
      <c r="I340" s="2">
        <f t="shared" si="43"/>
      </c>
      <c r="J340" s="19"/>
    </row>
    <row r="341" spans="2:10" ht="14.25">
      <c r="B341" s="16">
        <f t="shared" si="44"/>
      </c>
      <c r="C341" s="19">
        <f t="shared" si="45"/>
      </c>
      <c r="D341" s="17">
        <f t="shared" si="46"/>
      </c>
      <c r="E341" s="17">
        <f t="shared" si="40"/>
      </c>
      <c r="F341" s="17">
        <f t="shared" si="41"/>
      </c>
      <c r="G341" s="17">
        <f t="shared" si="47"/>
      </c>
      <c r="H341" s="17">
        <f t="shared" si="42"/>
      </c>
      <c r="I341" s="2">
        <f t="shared" si="43"/>
      </c>
      <c r="J341" s="19"/>
    </row>
    <row r="342" spans="2:10" ht="14.25">
      <c r="B342" s="16">
        <f t="shared" si="44"/>
      </c>
      <c r="C342" s="19">
        <f t="shared" si="45"/>
      </c>
      <c r="D342" s="17">
        <f t="shared" si="46"/>
      </c>
      <c r="E342" s="17">
        <f t="shared" si="40"/>
      </c>
      <c r="F342" s="17">
        <f t="shared" si="41"/>
      </c>
      <c r="G342" s="17">
        <f t="shared" si="47"/>
      </c>
      <c r="H342" s="17">
        <f t="shared" si="42"/>
      </c>
      <c r="I342" s="2">
        <f t="shared" si="43"/>
      </c>
      <c r="J342" s="19"/>
    </row>
    <row r="343" spans="2:10" ht="14.25">
      <c r="B343" s="16">
        <f t="shared" si="44"/>
      </c>
      <c r="C343" s="19">
        <f t="shared" si="45"/>
      </c>
      <c r="D343" s="17">
        <f t="shared" si="46"/>
      </c>
      <c r="E343" s="17">
        <f t="shared" si="40"/>
      </c>
      <c r="F343" s="17">
        <f t="shared" si="41"/>
      </c>
      <c r="G343" s="17">
        <f t="shared" si="47"/>
      </c>
      <c r="H343" s="17">
        <f t="shared" si="42"/>
      </c>
      <c r="I343" s="2">
        <f t="shared" si="43"/>
      </c>
      <c r="J343" s="19"/>
    </row>
    <row r="344" spans="2:10" ht="14.25">
      <c r="B344" s="16">
        <f t="shared" si="44"/>
      </c>
      <c r="C344" s="19">
        <f t="shared" si="45"/>
      </c>
      <c r="D344" s="17">
        <f t="shared" si="46"/>
      </c>
      <c r="E344" s="17">
        <f t="shared" si="40"/>
      </c>
      <c r="F344" s="17">
        <f t="shared" si="41"/>
      </c>
      <c r="G344" s="17">
        <f t="shared" si="47"/>
      </c>
      <c r="H344" s="17">
        <f t="shared" si="42"/>
      </c>
      <c r="I344" s="2">
        <f t="shared" si="43"/>
      </c>
      <c r="J344" s="19"/>
    </row>
    <row r="345" spans="2:10" ht="14.25">
      <c r="B345" s="16">
        <f t="shared" si="44"/>
      </c>
      <c r="C345" s="19">
        <f t="shared" si="45"/>
      </c>
      <c r="D345" s="17">
        <f t="shared" si="46"/>
      </c>
      <c r="E345" s="17">
        <f t="shared" si="40"/>
      </c>
      <c r="F345" s="17">
        <f t="shared" si="41"/>
      </c>
      <c r="G345" s="17">
        <f t="shared" si="47"/>
      </c>
      <c r="H345" s="17">
        <f t="shared" si="42"/>
      </c>
      <c r="I345" s="2">
        <f t="shared" si="43"/>
      </c>
      <c r="J345" s="19"/>
    </row>
    <row r="346" spans="2:10" ht="14.25">
      <c r="B346" s="16">
        <f t="shared" si="44"/>
      </c>
      <c r="C346" s="19">
        <f t="shared" si="45"/>
      </c>
      <c r="D346" s="17">
        <f t="shared" si="46"/>
      </c>
      <c r="E346" s="17">
        <f t="shared" si="40"/>
      </c>
      <c r="F346" s="17">
        <f t="shared" si="41"/>
      </c>
      <c r="G346" s="17">
        <f t="shared" si="47"/>
      </c>
      <c r="H346" s="17">
        <f t="shared" si="42"/>
      </c>
      <c r="I346" s="2">
        <f t="shared" si="43"/>
      </c>
      <c r="J346" s="19"/>
    </row>
    <row r="347" spans="2:10" ht="14.25">
      <c r="B347" s="16">
        <f t="shared" si="44"/>
      </c>
      <c r="C347" s="19">
        <f t="shared" si="45"/>
      </c>
      <c r="D347" s="17">
        <f t="shared" si="46"/>
      </c>
      <c r="E347" s="17">
        <f t="shared" si="40"/>
      </c>
      <c r="F347" s="17">
        <f t="shared" si="41"/>
      </c>
      <c r="G347" s="17">
        <f t="shared" si="47"/>
      </c>
      <c r="H347" s="17">
        <f t="shared" si="42"/>
      </c>
      <c r="I347" s="2">
        <f t="shared" si="43"/>
      </c>
      <c r="J347" s="19"/>
    </row>
    <row r="348" spans="2:10" ht="14.25">
      <c r="B348" s="16">
        <f t="shared" si="44"/>
      </c>
      <c r="C348" s="19">
        <f t="shared" si="45"/>
      </c>
      <c r="D348" s="17">
        <f t="shared" si="46"/>
      </c>
      <c r="E348" s="17">
        <f t="shared" si="40"/>
      </c>
      <c r="F348" s="17">
        <f t="shared" si="41"/>
      </c>
      <c r="G348" s="17">
        <f t="shared" si="47"/>
      </c>
      <c r="H348" s="17">
        <f t="shared" si="42"/>
      </c>
      <c r="I348" s="2">
        <f t="shared" si="43"/>
      </c>
      <c r="J348" s="19"/>
    </row>
    <row r="349" spans="2:10" ht="14.25">
      <c r="B349" s="16">
        <f t="shared" si="44"/>
      </c>
      <c r="C349" s="19">
        <f t="shared" si="45"/>
      </c>
      <c r="D349" s="17">
        <f t="shared" si="46"/>
      </c>
      <c r="E349" s="17">
        <f t="shared" si="40"/>
      </c>
      <c r="F349" s="17">
        <f t="shared" si="41"/>
      </c>
      <c r="G349" s="17">
        <f t="shared" si="47"/>
      </c>
      <c r="H349" s="17">
        <f t="shared" si="42"/>
      </c>
      <c r="I349" s="2">
        <f t="shared" si="43"/>
      </c>
      <c r="J349" s="19"/>
    </row>
    <row r="350" spans="2:10" ht="14.25">
      <c r="B350" s="16">
        <f t="shared" si="44"/>
      </c>
      <c r="C350" s="19">
        <f t="shared" si="45"/>
      </c>
      <c r="D350" s="17">
        <f t="shared" si="46"/>
      </c>
      <c r="E350" s="17">
        <f t="shared" si="40"/>
      </c>
      <c r="F350" s="17">
        <f t="shared" si="41"/>
      </c>
      <c r="G350" s="17">
        <f t="shared" si="47"/>
      </c>
      <c r="H350" s="17">
        <f t="shared" si="42"/>
      </c>
      <c r="I350" s="2">
        <f t="shared" si="43"/>
      </c>
      <c r="J350" s="19"/>
    </row>
    <row r="351" spans="2:10" ht="14.25">
      <c r="B351" s="16">
        <f t="shared" si="44"/>
      </c>
      <c r="C351" s="19">
        <f t="shared" si="45"/>
      </c>
      <c r="D351" s="17">
        <f t="shared" si="46"/>
      </c>
      <c r="E351" s="17">
        <f t="shared" si="40"/>
      </c>
      <c r="F351" s="17">
        <f t="shared" si="41"/>
      </c>
      <c r="G351" s="17">
        <f t="shared" si="47"/>
      </c>
      <c r="H351" s="17">
        <f t="shared" si="42"/>
      </c>
      <c r="I351" s="2">
        <f t="shared" si="43"/>
      </c>
      <c r="J351" s="19"/>
    </row>
    <row r="352" spans="2:10" ht="14.25">
      <c r="B352" s="16">
        <f t="shared" si="44"/>
      </c>
      <c r="C352" s="19">
        <f t="shared" si="45"/>
      </c>
      <c r="D352" s="17">
        <f t="shared" si="46"/>
      </c>
      <c r="E352" s="17">
        <f t="shared" si="40"/>
      </c>
      <c r="F352" s="17">
        <f t="shared" si="41"/>
      </c>
      <c r="G352" s="17">
        <f t="shared" si="47"/>
      </c>
      <c r="H352" s="17">
        <f t="shared" si="42"/>
      </c>
      <c r="I352" s="2">
        <f t="shared" si="43"/>
      </c>
      <c r="J352" s="19"/>
    </row>
    <row r="353" spans="2:10" ht="14.25">
      <c r="B353" s="16">
        <f t="shared" si="44"/>
      </c>
      <c r="C353" s="19">
        <f t="shared" si="45"/>
      </c>
      <c r="D353" s="17">
        <f t="shared" si="46"/>
      </c>
      <c r="E353" s="17">
        <f t="shared" si="40"/>
      </c>
      <c r="F353" s="17">
        <f t="shared" si="41"/>
      </c>
      <c r="G353" s="17">
        <f t="shared" si="47"/>
      </c>
      <c r="H353" s="17">
        <f t="shared" si="42"/>
      </c>
      <c r="I353" s="2">
        <f t="shared" si="43"/>
      </c>
      <c r="J353" s="19"/>
    </row>
    <row r="354" spans="2:10" ht="14.25">
      <c r="B354" s="16">
        <f t="shared" si="44"/>
      </c>
      <c r="C354" s="19">
        <f t="shared" si="45"/>
      </c>
      <c r="D354" s="17">
        <f t="shared" si="46"/>
      </c>
      <c r="E354" s="17">
        <f t="shared" si="40"/>
      </c>
      <c r="F354" s="17">
        <f t="shared" si="41"/>
      </c>
      <c r="G354" s="17">
        <f t="shared" si="47"/>
      </c>
      <c r="H354" s="17">
        <f t="shared" si="42"/>
      </c>
      <c r="I354" s="2">
        <f t="shared" si="43"/>
      </c>
      <c r="J354" s="19"/>
    </row>
    <row r="355" spans="2:10" ht="14.25">
      <c r="B355" s="16">
        <f t="shared" si="44"/>
      </c>
      <c r="C355" s="19">
        <f t="shared" si="45"/>
      </c>
      <c r="D355" s="17">
        <f t="shared" si="46"/>
      </c>
      <c r="E355" s="17">
        <f t="shared" si="40"/>
      </c>
      <c r="F355" s="17">
        <f t="shared" si="41"/>
      </c>
      <c r="G355" s="17">
        <f t="shared" si="47"/>
      </c>
      <c r="H355" s="17">
        <f t="shared" si="42"/>
      </c>
      <c r="I355" s="2">
        <f t="shared" si="43"/>
      </c>
      <c r="J355" s="19"/>
    </row>
    <row r="356" spans="2:10" ht="14.25">
      <c r="B356" s="16">
        <f t="shared" si="44"/>
      </c>
      <c r="C356" s="19">
        <f t="shared" si="45"/>
      </c>
      <c r="D356" s="17">
        <f t="shared" si="46"/>
      </c>
      <c r="E356" s="17">
        <f t="shared" si="40"/>
      </c>
      <c r="F356" s="17">
        <f t="shared" si="41"/>
      </c>
      <c r="G356" s="17">
        <f t="shared" si="47"/>
      </c>
      <c r="H356" s="17">
        <f t="shared" si="42"/>
      </c>
      <c r="I356" s="2">
        <f t="shared" si="43"/>
      </c>
      <c r="J356" s="19"/>
    </row>
    <row r="357" spans="2:10" ht="14.25">
      <c r="B357" s="16">
        <f t="shared" si="44"/>
      </c>
      <c r="C357" s="19">
        <f t="shared" si="45"/>
      </c>
      <c r="D357" s="17">
        <f t="shared" si="46"/>
      </c>
      <c r="E357" s="17">
        <f t="shared" si="40"/>
      </c>
      <c r="F357" s="17">
        <f t="shared" si="41"/>
      </c>
      <c r="G357" s="17">
        <f t="shared" si="47"/>
      </c>
      <c r="H357" s="17">
        <f t="shared" si="42"/>
      </c>
      <c r="I357" s="2">
        <f t="shared" si="43"/>
      </c>
      <c r="J357" s="19"/>
    </row>
    <row r="358" spans="2:10" ht="14.25">
      <c r="B358" s="16">
        <f t="shared" si="44"/>
      </c>
      <c r="C358" s="19">
        <f t="shared" si="45"/>
      </c>
      <c r="D358" s="17">
        <f t="shared" si="46"/>
      </c>
      <c r="E358" s="17">
        <f t="shared" si="40"/>
      </c>
      <c r="F358" s="17">
        <f t="shared" si="41"/>
      </c>
      <c r="G358" s="17">
        <f t="shared" si="47"/>
      </c>
      <c r="H358" s="17">
        <f t="shared" si="42"/>
      </c>
      <c r="I358" s="2">
        <f t="shared" si="43"/>
      </c>
      <c r="J358" s="19"/>
    </row>
    <row r="359" spans="2:10" ht="14.25">
      <c r="B359" s="16">
        <f t="shared" si="44"/>
      </c>
      <c r="C359" s="19">
        <f t="shared" si="45"/>
      </c>
      <c r="D359" s="17">
        <f t="shared" si="46"/>
      </c>
      <c r="E359" s="17">
        <f t="shared" si="40"/>
      </c>
      <c r="F359" s="17">
        <f t="shared" si="41"/>
      </c>
      <c r="G359" s="17">
        <f t="shared" si="47"/>
      </c>
      <c r="H359" s="17">
        <f t="shared" si="42"/>
      </c>
      <c r="I359" s="2">
        <f t="shared" si="43"/>
      </c>
      <c r="J359" s="19"/>
    </row>
    <row r="360" spans="2:10" ht="14.25">
      <c r="B360" s="16">
        <f t="shared" si="44"/>
      </c>
      <c r="C360" s="19">
        <f t="shared" si="45"/>
      </c>
      <c r="D360" s="17">
        <f t="shared" si="46"/>
      </c>
      <c r="E360" s="17">
        <f t="shared" si="40"/>
      </c>
      <c r="F360" s="17">
        <f t="shared" si="41"/>
      </c>
      <c r="G360" s="17">
        <f t="shared" si="47"/>
      </c>
      <c r="H360" s="17">
        <f t="shared" si="42"/>
      </c>
      <c r="I360" s="2">
        <f t="shared" si="43"/>
      </c>
      <c r="J360" s="19"/>
    </row>
    <row r="361" spans="2:10" ht="14.25">
      <c r="B361" s="16">
        <f t="shared" si="44"/>
      </c>
      <c r="C361" s="19">
        <f t="shared" si="45"/>
      </c>
      <c r="D361" s="17">
        <f t="shared" si="46"/>
      </c>
      <c r="E361" s="17">
        <f t="shared" si="40"/>
      </c>
      <c r="F361" s="17">
        <f t="shared" si="41"/>
      </c>
      <c r="G361" s="17">
        <f t="shared" si="47"/>
      </c>
      <c r="H361" s="17">
        <f t="shared" si="42"/>
      </c>
      <c r="I361" s="2">
        <f t="shared" si="43"/>
      </c>
      <c r="J361" s="19"/>
    </row>
    <row r="362" spans="2:10" ht="14.25">
      <c r="B362" s="16">
        <f t="shared" si="44"/>
      </c>
      <c r="C362" s="19">
        <f t="shared" si="45"/>
      </c>
      <c r="D362" s="17">
        <f t="shared" si="46"/>
      </c>
      <c r="E362" s="17">
        <f t="shared" si="40"/>
      </c>
      <c r="F362" s="17">
        <f t="shared" si="41"/>
      </c>
      <c r="G362" s="17">
        <f t="shared" si="47"/>
      </c>
      <c r="H362" s="17">
        <f t="shared" si="42"/>
      </c>
      <c r="I362" s="2">
        <f t="shared" si="43"/>
      </c>
      <c r="J362" s="19"/>
    </row>
    <row r="363" spans="2:10" ht="14.25">
      <c r="B363" s="16">
        <f t="shared" si="44"/>
      </c>
      <c r="C363" s="19">
        <f t="shared" si="45"/>
      </c>
      <c r="D363" s="17">
        <f t="shared" si="46"/>
      </c>
      <c r="E363" s="17">
        <f t="shared" si="40"/>
      </c>
      <c r="F363" s="17">
        <f t="shared" si="41"/>
      </c>
      <c r="G363" s="17">
        <f t="shared" si="47"/>
      </c>
      <c r="H363" s="17">
        <f t="shared" si="42"/>
      </c>
      <c r="I363" s="2">
        <f t="shared" si="43"/>
      </c>
      <c r="J363" s="19"/>
    </row>
    <row r="364" spans="2:10" ht="14.25">
      <c r="B364" s="16">
        <f t="shared" si="44"/>
      </c>
      <c r="C364" s="19">
        <f t="shared" si="45"/>
      </c>
      <c r="D364" s="17">
        <f t="shared" si="46"/>
      </c>
      <c r="E364" s="17">
        <f t="shared" si="40"/>
      </c>
      <c r="F364" s="17">
        <f t="shared" si="41"/>
      </c>
      <c r="G364" s="17">
        <f t="shared" si="47"/>
      </c>
      <c r="H364" s="17">
        <f t="shared" si="42"/>
      </c>
      <c r="I364" s="2">
        <f t="shared" si="43"/>
      </c>
      <c r="J364" s="19"/>
    </row>
    <row r="365" spans="2:10" ht="14.25">
      <c r="B365" s="16">
        <f t="shared" si="44"/>
      </c>
      <c r="C365" s="19">
        <f t="shared" si="45"/>
      </c>
      <c r="D365" s="17">
        <f t="shared" si="46"/>
      </c>
      <c r="E365" s="17">
        <f t="shared" si="40"/>
      </c>
      <c r="F365" s="17">
        <f t="shared" si="41"/>
      </c>
      <c r="G365" s="17">
        <f t="shared" si="47"/>
      </c>
      <c r="H365" s="17">
        <f t="shared" si="42"/>
      </c>
      <c r="I365" s="2">
        <f t="shared" si="43"/>
      </c>
      <c r="J365" s="19"/>
    </row>
    <row r="366" spans="2:10" ht="14.25">
      <c r="B366" s="16">
        <f t="shared" si="44"/>
      </c>
      <c r="C366" s="19">
        <f t="shared" si="45"/>
      </c>
      <c r="D366" s="17">
        <f t="shared" si="46"/>
      </c>
      <c r="E366" s="17">
        <f t="shared" si="40"/>
      </c>
      <c r="F366" s="17">
        <f t="shared" si="41"/>
      </c>
      <c r="G366" s="17">
        <f t="shared" si="47"/>
      </c>
      <c r="H366" s="17">
        <f t="shared" si="42"/>
      </c>
      <c r="I366" s="2">
        <f t="shared" si="43"/>
      </c>
      <c r="J366" s="19"/>
    </row>
    <row r="367" spans="2:10" ht="14.25">
      <c r="B367" s="16">
        <f t="shared" si="44"/>
      </c>
      <c r="C367" s="19">
        <f t="shared" si="45"/>
      </c>
      <c r="D367" s="17">
        <f t="shared" si="46"/>
      </c>
      <c r="E367" s="17">
        <f t="shared" si="40"/>
      </c>
      <c r="F367" s="17">
        <f t="shared" si="41"/>
      </c>
      <c r="G367" s="17">
        <f t="shared" si="47"/>
      </c>
      <c r="H367" s="17">
        <f t="shared" si="42"/>
      </c>
      <c r="I367" s="2">
        <f t="shared" si="43"/>
      </c>
      <c r="J367" s="19"/>
    </row>
    <row r="368" spans="2:10" ht="14.25">
      <c r="B368" s="16">
        <f t="shared" si="44"/>
      </c>
      <c r="C368" s="19">
        <f t="shared" si="45"/>
      </c>
      <c r="D368" s="17">
        <f t="shared" si="46"/>
      </c>
      <c r="E368" s="17">
        <f t="shared" si="40"/>
      </c>
      <c r="F368" s="17">
        <f t="shared" si="41"/>
      </c>
      <c r="G368" s="17">
        <f t="shared" si="47"/>
      </c>
      <c r="H368" s="17">
        <f t="shared" si="42"/>
      </c>
      <c r="I368" s="2">
        <f t="shared" si="43"/>
      </c>
      <c r="J368" s="19"/>
    </row>
    <row r="369" spans="2:10" ht="14.25">
      <c r="B369" s="16">
        <f t="shared" si="44"/>
      </c>
      <c r="C369" s="19">
        <f t="shared" si="45"/>
      </c>
      <c r="D369" s="17">
        <f t="shared" si="46"/>
      </c>
      <c r="E369" s="17">
        <f t="shared" si="40"/>
      </c>
      <c r="F369" s="17">
        <f t="shared" si="41"/>
      </c>
      <c r="G369" s="17">
        <f t="shared" si="47"/>
      </c>
      <c r="H369" s="17">
        <f t="shared" si="42"/>
      </c>
      <c r="I369" s="2">
        <f t="shared" si="43"/>
      </c>
      <c r="J369" s="19"/>
    </row>
    <row r="370" spans="2:10" ht="14.25">
      <c r="B370" s="16">
        <f t="shared" si="44"/>
      </c>
      <c r="C370" s="19">
        <f t="shared" si="45"/>
      </c>
      <c r="D370" s="17">
        <f t="shared" si="46"/>
      </c>
      <c r="E370" s="17">
        <f t="shared" si="40"/>
      </c>
      <c r="F370" s="17">
        <f t="shared" si="41"/>
      </c>
      <c r="G370" s="17">
        <f t="shared" si="47"/>
      </c>
      <c r="H370" s="17">
        <f t="shared" si="42"/>
      </c>
      <c r="I370" s="2">
        <f t="shared" si="43"/>
      </c>
      <c r="J370" s="19"/>
    </row>
    <row r="371" spans="2:10" ht="14.25">
      <c r="B371" s="16">
        <f t="shared" si="44"/>
      </c>
      <c r="C371" s="19">
        <f t="shared" si="45"/>
      </c>
      <c r="D371" s="17">
        <f t="shared" si="46"/>
      </c>
      <c r="E371" s="17">
        <f t="shared" si="40"/>
      </c>
      <c r="F371" s="17">
        <f t="shared" si="41"/>
      </c>
      <c r="G371" s="17">
        <f t="shared" si="47"/>
      </c>
      <c r="H371" s="17">
        <f t="shared" si="42"/>
      </c>
      <c r="I371" s="2">
        <f t="shared" si="43"/>
      </c>
      <c r="J371" s="19"/>
    </row>
    <row r="372" spans="2:10" ht="14.25">
      <c r="B372" s="16">
        <f t="shared" si="44"/>
      </c>
      <c r="C372" s="19">
        <f t="shared" si="45"/>
      </c>
      <c r="D372" s="17">
        <f t="shared" si="46"/>
      </c>
      <c r="E372" s="17">
        <f t="shared" si="40"/>
      </c>
      <c r="F372" s="17">
        <f t="shared" si="41"/>
      </c>
      <c r="G372" s="17">
        <f t="shared" si="47"/>
      </c>
      <c r="H372" s="17">
        <f t="shared" si="42"/>
      </c>
      <c r="I372" s="2">
        <f t="shared" si="43"/>
      </c>
      <c r="J372" s="19"/>
    </row>
    <row r="373" spans="2:10" ht="14.25">
      <c r="B373" s="16">
        <f t="shared" si="44"/>
      </c>
      <c r="C373" s="19">
        <f t="shared" si="45"/>
      </c>
      <c r="D373" s="17">
        <f t="shared" si="46"/>
      </c>
      <c r="E373" s="17">
        <f t="shared" si="40"/>
      </c>
      <c r="F373" s="17">
        <f t="shared" si="41"/>
      </c>
      <c r="G373" s="17">
        <f t="shared" si="47"/>
      </c>
      <c r="H373" s="17">
        <f t="shared" si="42"/>
      </c>
      <c r="I373" s="2">
        <f t="shared" si="43"/>
      </c>
      <c r="J373" s="19"/>
    </row>
    <row r="374" spans="2:10" ht="14.25">
      <c r="B374" s="16">
        <f t="shared" si="44"/>
      </c>
      <c r="C374" s="19">
        <f t="shared" si="45"/>
      </c>
      <c r="D374" s="17">
        <f t="shared" si="46"/>
      </c>
      <c r="E374" s="17">
        <f t="shared" si="40"/>
      </c>
      <c r="F374" s="17">
        <f t="shared" si="41"/>
      </c>
      <c r="G374" s="17">
        <f t="shared" si="47"/>
      </c>
      <c r="H374" s="17">
        <f t="shared" si="42"/>
      </c>
      <c r="I374" s="2">
        <f t="shared" si="43"/>
      </c>
      <c r="J374" s="19"/>
    </row>
    <row r="375" spans="2:10" ht="14.25">
      <c r="B375" s="16">
        <f t="shared" si="44"/>
      </c>
      <c r="C375" s="19">
        <f t="shared" si="45"/>
      </c>
      <c r="D375" s="17">
        <f t="shared" si="46"/>
      </c>
      <c r="E375" s="17">
        <f t="shared" si="40"/>
      </c>
      <c r="F375" s="17">
        <f t="shared" si="41"/>
      </c>
      <c r="G375" s="17">
        <f t="shared" si="47"/>
      </c>
      <c r="H375" s="17">
        <f t="shared" si="42"/>
      </c>
      <c r="I375" s="2">
        <f t="shared" si="43"/>
      </c>
      <c r="J375" s="19"/>
    </row>
    <row r="376" spans="2:10" ht="14.25">
      <c r="B376" s="16">
        <f t="shared" si="44"/>
      </c>
      <c r="C376" s="19">
        <f t="shared" si="45"/>
      </c>
      <c r="D376" s="17">
        <f t="shared" si="46"/>
      </c>
      <c r="E376" s="17">
        <f t="shared" si="40"/>
      </c>
      <c r="F376" s="17">
        <f t="shared" si="41"/>
      </c>
      <c r="G376" s="17">
        <f t="shared" si="47"/>
      </c>
      <c r="H376" s="17">
        <f t="shared" si="42"/>
      </c>
      <c r="I376" s="2">
        <f t="shared" si="43"/>
      </c>
      <c r="J376" s="19"/>
    </row>
    <row r="377" spans="2:10" ht="14.25">
      <c r="B377" s="16">
        <f t="shared" si="44"/>
      </c>
      <c r="C377" s="19">
        <f t="shared" si="45"/>
      </c>
      <c r="D377" s="17">
        <f t="shared" si="46"/>
      </c>
      <c r="E377" s="17">
        <f t="shared" si="40"/>
      </c>
      <c r="F377" s="17">
        <f t="shared" si="41"/>
      </c>
      <c r="G377" s="17">
        <f t="shared" si="47"/>
      </c>
      <c r="H377" s="17">
        <f t="shared" si="42"/>
      </c>
      <c r="I377" s="2">
        <f t="shared" si="43"/>
      </c>
      <c r="J377" s="19"/>
    </row>
    <row r="378" spans="2:10" ht="14.25">
      <c r="B378" s="16">
        <f t="shared" si="44"/>
      </c>
      <c r="C378" s="19">
        <f t="shared" si="45"/>
      </c>
      <c r="D378" s="17">
        <f t="shared" si="46"/>
      </c>
      <c r="E378" s="17">
        <f t="shared" si="40"/>
      </c>
      <c r="F378" s="17">
        <f t="shared" si="41"/>
      </c>
      <c r="G378" s="17">
        <f t="shared" si="47"/>
      </c>
      <c r="H378" s="17">
        <f t="shared" si="42"/>
      </c>
      <c r="I378" s="2">
        <f t="shared" si="43"/>
      </c>
      <c r="J378" s="19"/>
    </row>
    <row r="379" spans="2:10" ht="14.25">
      <c r="B379" s="16">
        <f t="shared" si="44"/>
      </c>
      <c r="C379" s="19">
        <f t="shared" si="45"/>
      </c>
      <c r="D379" s="17">
        <f t="shared" si="46"/>
      </c>
      <c r="E379" s="17">
        <f t="shared" si="40"/>
      </c>
      <c r="F379" s="17">
        <f t="shared" si="41"/>
      </c>
      <c r="G379" s="17">
        <f t="shared" si="47"/>
      </c>
      <c r="H379" s="17">
        <f t="shared" si="42"/>
      </c>
      <c r="I379" s="2">
        <f t="shared" si="43"/>
      </c>
      <c r="J379" s="19"/>
    </row>
    <row r="380" spans="2:10" ht="14.25">
      <c r="B380" s="16">
        <f t="shared" si="44"/>
      </c>
      <c r="C380" s="19">
        <f t="shared" si="45"/>
      </c>
      <c r="D380" s="17">
        <f t="shared" si="46"/>
      </c>
      <c r="E380" s="17">
        <f t="shared" si="40"/>
      </c>
      <c r="F380" s="17">
        <f t="shared" si="41"/>
      </c>
      <c r="G380" s="17">
        <f t="shared" si="47"/>
      </c>
      <c r="H380" s="17">
        <f t="shared" si="42"/>
      </c>
      <c r="I380" s="2">
        <f t="shared" si="43"/>
      </c>
      <c r="J380" s="19"/>
    </row>
    <row r="381" spans="2:10" ht="14.25">
      <c r="B381" s="16">
        <f t="shared" si="44"/>
      </c>
      <c r="C381" s="19">
        <f t="shared" si="45"/>
      </c>
      <c r="D381" s="17">
        <f t="shared" si="46"/>
      </c>
      <c r="E381" s="17">
        <f t="shared" si="40"/>
      </c>
      <c r="F381" s="17">
        <f t="shared" si="41"/>
      </c>
      <c r="G381" s="17">
        <f t="shared" si="47"/>
      </c>
      <c r="H381" s="17">
        <f t="shared" si="42"/>
      </c>
      <c r="I381" s="2">
        <f t="shared" si="43"/>
      </c>
      <c r="J381" s="19"/>
    </row>
    <row r="382" spans="2:10" ht="14.25">
      <c r="B382" s="16">
        <f t="shared" si="44"/>
      </c>
      <c r="C382" s="19">
        <f t="shared" si="45"/>
      </c>
      <c r="D382" s="17">
        <f t="shared" si="46"/>
      </c>
      <c r="E382" s="17">
        <f t="shared" si="40"/>
      </c>
      <c r="F382" s="17">
        <f t="shared" si="41"/>
      </c>
      <c r="G382" s="17">
        <f t="shared" si="47"/>
      </c>
      <c r="H382" s="17">
        <f t="shared" si="42"/>
      </c>
      <c r="I382" s="2">
        <f t="shared" si="43"/>
      </c>
      <c r="J382" s="19"/>
    </row>
    <row r="383" spans="2:10" ht="14.25">
      <c r="B383" s="16">
        <f t="shared" si="44"/>
      </c>
      <c r="C383" s="19">
        <f t="shared" si="45"/>
      </c>
      <c r="D383" s="17">
        <f t="shared" si="46"/>
      </c>
      <c r="E383" s="17">
        <f t="shared" si="40"/>
      </c>
      <c r="F383" s="17">
        <f t="shared" si="41"/>
      </c>
      <c r="G383" s="17">
        <f t="shared" si="47"/>
      </c>
      <c r="H383" s="17">
        <f t="shared" si="42"/>
      </c>
      <c r="I383" s="2">
        <f t="shared" si="43"/>
      </c>
      <c r="J383" s="19"/>
    </row>
    <row r="384" spans="2:10" ht="14.25">
      <c r="B384" s="16">
        <f t="shared" si="44"/>
      </c>
      <c r="C384" s="19">
        <f t="shared" si="45"/>
      </c>
      <c r="D384" s="17">
        <f t="shared" si="46"/>
      </c>
      <c r="E384" s="17">
        <f t="shared" si="40"/>
      </c>
      <c r="F384" s="17">
        <f t="shared" si="41"/>
      </c>
      <c r="G384" s="17">
        <f t="shared" si="47"/>
      </c>
      <c r="H384" s="17">
        <f t="shared" si="42"/>
      </c>
      <c r="I384" s="2">
        <f t="shared" si="43"/>
      </c>
      <c r="J384" s="19"/>
    </row>
    <row r="385" spans="2:10" ht="14.25">
      <c r="B385" s="16">
        <f t="shared" si="44"/>
      </c>
      <c r="C385" s="19">
        <f t="shared" si="45"/>
      </c>
      <c r="D385" s="17">
        <f t="shared" si="46"/>
      </c>
      <c r="E385" s="17">
        <f t="shared" si="40"/>
      </c>
      <c r="F385" s="17">
        <f t="shared" si="41"/>
      </c>
      <c r="G385" s="17">
        <f t="shared" si="47"/>
      </c>
      <c r="H385" s="17">
        <f t="shared" si="42"/>
      </c>
      <c r="I385" s="2">
        <f t="shared" si="43"/>
      </c>
      <c r="J385" s="19"/>
    </row>
    <row r="386" spans="2:10" ht="14.25">
      <c r="B386" s="16">
        <f t="shared" si="44"/>
      </c>
      <c r="C386" s="19">
        <f t="shared" si="45"/>
      </c>
      <c r="D386" s="17">
        <f t="shared" si="46"/>
      </c>
      <c r="E386" s="17">
        <f t="shared" si="40"/>
      </c>
      <c r="F386" s="17">
        <f t="shared" si="41"/>
      </c>
      <c r="G386" s="17">
        <f t="shared" si="47"/>
      </c>
      <c r="H386" s="17">
        <f t="shared" si="42"/>
      </c>
      <c r="I386" s="2">
        <f t="shared" si="43"/>
      </c>
      <c r="J386" s="19"/>
    </row>
    <row r="387" spans="2:10" ht="14.25">
      <c r="B387" s="16">
        <f t="shared" si="44"/>
      </c>
      <c r="C387" s="19">
        <f t="shared" si="45"/>
      </c>
      <c r="D387" s="17">
        <f t="shared" si="46"/>
      </c>
      <c r="E387" s="17">
        <f t="shared" si="40"/>
      </c>
      <c r="F387" s="17">
        <f t="shared" si="41"/>
      </c>
      <c r="G387" s="17">
        <f t="shared" si="47"/>
      </c>
      <c r="H387" s="17">
        <f t="shared" si="42"/>
      </c>
      <c r="I387" s="2">
        <f t="shared" si="43"/>
      </c>
      <c r="J387" s="19"/>
    </row>
    <row r="388" spans="2:10" ht="14.25">
      <c r="B388" s="16">
        <f t="shared" si="44"/>
      </c>
      <c r="C388" s="19">
        <f t="shared" si="45"/>
      </c>
      <c r="D388" s="17">
        <f t="shared" si="46"/>
      </c>
      <c r="E388" s="17">
        <f t="shared" si="40"/>
      </c>
      <c r="F388" s="17">
        <f t="shared" si="41"/>
      </c>
      <c r="G388" s="17">
        <f t="shared" si="47"/>
      </c>
      <c r="H388" s="17">
        <f t="shared" si="42"/>
      </c>
      <c r="I388" s="2">
        <f t="shared" si="43"/>
      </c>
      <c r="J388" s="19"/>
    </row>
    <row r="389" spans="2:10" ht="14.25">
      <c r="B389" s="16">
        <f t="shared" si="44"/>
      </c>
      <c r="C389" s="19">
        <f t="shared" si="45"/>
      </c>
      <c r="D389" s="17">
        <f t="shared" si="46"/>
      </c>
      <c r="E389" s="17">
        <f t="shared" si="40"/>
      </c>
      <c r="F389" s="17">
        <f t="shared" si="41"/>
      </c>
      <c r="G389" s="17">
        <f t="shared" si="47"/>
      </c>
      <c r="H389" s="17">
        <f t="shared" si="42"/>
      </c>
      <c r="I389" s="2">
        <f t="shared" si="43"/>
      </c>
      <c r="J389" s="19"/>
    </row>
    <row r="390" spans="2:10" ht="14.25">
      <c r="B390" s="16">
        <f t="shared" si="44"/>
      </c>
      <c r="C390" s="19">
        <f t="shared" si="45"/>
      </c>
      <c r="D390" s="17">
        <f t="shared" si="46"/>
      </c>
      <c r="E390" s="17">
        <f t="shared" si="40"/>
      </c>
      <c r="F390" s="17">
        <f t="shared" si="41"/>
      </c>
      <c r="G390" s="17">
        <f t="shared" si="47"/>
      </c>
      <c r="H390" s="17">
        <f t="shared" si="42"/>
      </c>
      <c r="I390" s="2">
        <f t="shared" si="43"/>
      </c>
      <c r="J390" s="19"/>
    </row>
    <row r="391" spans="2:10" ht="14.25">
      <c r="B391" s="16">
        <f t="shared" si="44"/>
      </c>
      <c r="C391" s="19">
        <f t="shared" si="45"/>
      </c>
      <c r="D391" s="17">
        <f t="shared" si="46"/>
      </c>
      <c r="E391" s="17">
        <f t="shared" si="40"/>
      </c>
      <c r="F391" s="17">
        <f t="shared" si="41"/>
      </c>
      <c r="G391" s="17">
        <f t="shared" si="47"/>
      </c>
      <c r="H391" s="17">
        <f t="shared" si="42"/>
      </c>
      <c r="I391" s="2">
        <f t="shared" si="43"/>
      </c>
      <c r="J391" s="19"/>
    </row>
    <row r="392" spans="2:10" ht="14.25">
      <c r="B392" s="16">
        <f t="shared" si="44"/>
      </c>
      <c r="C392" s="19">
        <f t="shared" si="45"/>
      </c>
      <c r="D392" s="17">
        <f t="shared" si="46"/>
      </c>
      <c r="E392" s="17">
        <f t="shared" si="40"/>
      </c>
      <c r="F392" s="17">
        <f t="shared" si="41"/>
      </c>
      <c r="G392" s="17">
        <f t="shared" si="47"/>
      </c>
      <c r="H392" s="17">
        <f t="shared" si="42"/>
      </c>
      <c r="I392" s="2">
        <f t="shared" si="43"/>
      </c>
      <c r="J392" s="19"/>
    </row>
    <row r="393" spans="2:10" ht="14.25">
      <c r="B393" s="16">
        <f t="shared" si="44"/>
      </c>
      <c r="C393" s="19">
        <f t="shared" si="45"/>
      </c>
      <c r="D393" s="17">
        <f t="shared" si="46"/>
      </c>
      <c r="E393" s="17">
        <f t="shared" si="40"/>
      </c>
      <c r="F393" s="17">
        <f t="shared" si="41"/>
      </c>
      <c r="G393" s="17">
        <f t="shared" si="47"/>
      </c>
      <c r="H393" s="17">
        <f t="shared" si="42"/>
      </c>
      <c r="I393" s="2">
        <f t="shared" si="43"/>
      </c>
      <c r="J393" s="19"/>
    </row>
    <row r="394" spans="2:10" ht="14.25">
      <c r="B394" s="16">
        <f t="shared" si="44"/>
      </c>
      <c r="C394" s="19">
        <f t="shared" si="45"/>
      </c>
      <c r="D394" s="17">
        <f t="shared" si="46"/>
      </c>
      <c r="E394" s="17">
        <f aca="true" t="shared" si="48" ref="E394:E457">IF(B394="","",G394-F394)</f>
      </c>
      <c r="F394" s="17">
        <f aca="true" t="shared" si="49" ref="F394:F457">IF(B394="","",D394*Vextir/12)</f>
      </c>
      <c r="G394" s="17">
        <f t="shared" si="47"/>
      </c>
      <c r="H394" s="17">
        <f aca="true" t="shared" si="50" ref="H394:H457">IF(B394="","",D394-E394)</f>
      </c>
      <c r="I394" s="2">
        <f aca="true" t="shared" si="51" ref="I394:I457">IF((OR(B394="",I393="")),"",I393*(1+Mán.verðbólga))</f>
      </c>
      <c r="J394" s="19"/>
    </row>
    <row r="395" spans="2:10" ht="14.25">
      <c r="B395" s="16">
        <f aca="true" t="shared" si="52" ref="B395:B458">IF(OR(B394="",B394=Fj.afborgana),"",B394+1)</f>
      </c>
      <c r="C395" s="19">
        <f aca="true" t="shared" si="53" ref="C395:C458">IF(B395="","",IF(Verðbólga=0,0,+H394*I395/I394-H394))</f>
      </c>
      <c r="D395" s="17">
        <f aca="true" t="shared" si="54" ref="D395:D458">IF(B395="","",IF(OR(Verðbólga="",Verðbólga=0),H394,H394*I395/I394))</f>
      </c>
      <c r="E395" s="17">
        <f t="shared" si="48"/>
      </c>
      <c r="F395" s="17">
        <f t="shared" si="49"/>
      </c>
      <c r="G395" s="17">
        <f aca="true" t="shared" si="55" ref="G395:G458">IF(B395="","",PMT(Vextir/12,Fj.afborgana-B394,-D395))</f>
      </c>
      <c r="H395" s="17">
        <f t="shared" si="50"/>
      </c>
      <c r="I395" s="2">
        <f t="shared" si="51"/>
      </c>
      <c r="J395" s="19"/>
    </row>
    <row r="396" spans="2:10" ht="14.25">
      <c r="B396" s="16">
        <f t="shared" si="52"/>
      </c>
      <c r="C396" s="19">
        <f t="shared" si="53"/>
      </c>
      <c r="D396" s="17">
        <f t="shared" si="54"/>
      </c>
      <c r="E396" s="17">
        <f t="shared" si="48"/>
      </c>
      <c r="F396" s="17">
        <f t="shared" si="49"/>
      </c>
      <c r="G396" s="17">
        <f t="shared" si="55"/>
      </c>
      <c r="H396" s="17">
        <f t="shared" si="50"/>
      </c>
      <c r="I396" s="2">
        <f t="shared" si="51"/>
      </c>
      <c r="J396" s="19"/>
    </row>
    <row r="397" spans="2:10" ht="14.25">
      <c r="B397" s="16">
        <f t="shared" si="52"/>
      </c>
      <c r="C397" s="19">
        <f t="shared" si="53"/>
      </c>
      <c r="D397" s="17">
        <f t="shared" si="54"/>
      </c>
      <c r="E397" s="17">
        <f t="shared" si="48"/>
      </c>
      <c r="F397" s="17">
        <f t="shared" si="49"/>
      </c>
      <c r="G397" s="17">
        <f t="shared" si="55"/>
      </c>
      <c r="H397" s="17">
        <f t="shared" si="50"/>
      </c>
      <c r="I397" s="2">
        <f t="shared" si="51"/>
      </c>
      <c r="J397" s="19"/>
    </row>
    <row r="398" spans="2:10" ht="14.25">
      <c r="B398" s="16">
        <f t="shared" si="52"/>
      </c>
      <c r="C398" s="19">
        <f t="shared" si="53"/>
      </c>
      <c r="D398" s="17">
        <f t="shared" si="54"/>
      </c>
      <c r="E398" s="17">
        <f t="shared" si="48"/>
      </c>
      <c r="F398" s="17">
        <f t="shared" si="49"/>
      </c>
      <c r="G398" s="17">
        <f t="shared" si="55"/>
      </c>
      <c r="H398" s="17">
        <f t="shared" si="50"/>
      </c>
      <c r="I398" s="2">
        <f t="shared" si="51"/>
      </c>
      <c r="J398" s="19"/>
    </row>
    <row r="399" spans="2:10" ht="14.25">
      <c r="B399" s="16">
        <f t="shared" si="52"/>
      </c>
      <c r="C399" s="19">
        <f t="shared" si="53"/>
      </c>
      <c r="D399" s="17">
        <f t="shared" si="54"/>
      </c>
      <c r="E399" s="17">
        <f t="shared" si="48"/>
      </c>
      <c r="F399" s="17">
        <f t="shared" si="49"/>
      </c>
      <c r="G399" s="17">
        <f t="shared" si="55"/>
      </c>
      <c r="H399" s="17">
        <f t="shared" si="50"/>
      </c>
      <c r="I399" s="2">
        <f t="shared" si="51"/>
      </c>
      <c r="J399" s="19"/>
    </row>
    <row r="400" spans="2:10" ht="14.25">
      <c r="B400" s="16">
        <f t="shared" si="52"/>
      </c>
      <c r="C400" s="19">
        <f t="shared" si="53"/>
      </c>
      <c r="D400" s="17">
        <f t="shared" si="54"/>
      </c>
      <c r="E400" s="17">
        <f t="shared" si="48"/>
      </c>
      <c r="F400" s="17">
        <f t="shared" si="49"/>
      </c>
      <c r="G400" s="17">
        <f t="shared" si="55"/>
      </c>
      <c r="H400" s="17">
        <f t="shared" si="50"/>
      </c>
      <c r="I400" s="2">
        <f t="shared" si="51"/>
      </c>
      <c r="J400" s="19"/>
    </row>
    <row r="401" spans="2:10" ht="14.25">
      <c r="B401" s="16">
        <f t="shared" si="52"/>
      </c>
      <c r="C401" s="19">
        <f t="shared" si="53"/>
      </c>
      <c r="D401" s="17">
        <f t="shared" si="54"/>
      </c>
      <c r="E401" s="17">
        <f t="shared" si="48"/>
      </c>
      <c r="F401" s="17">
        <f t="shared" si="49"/>
      </c>
      <c r="G401" s="17">
        <f t="shared" si="55"/>
      </c>
      <c r="H401" s="17">
        <f t="shared" si="50"/>
      </c>
      <c r="I401" s="2">
        <f t="shared" si="51"/>
      </c>
      <c r="J401" s="19"/>
    </row>
    <row r="402" spans="2:10" ht="14.25">
      <c r="B402" s="16">
        <f t="shared" si="52"/>
      </c>
      <c r="C402" s="19">
        <f t="shared" si="53"/>
      </c>
      <c r="D402" s="17">
        <f t="shared" si="54"/>
      </c>
      <c r="E402" s="17">
        <f t="shared" si="48"/>
      </c>
      <c r="F402" s="17">
        <f t="shared" si="49"/>
      </c>
      <c r="G402" s="17">
        <f t="shared" si="55"/>
      </c>
      <c r="H402" s="17">
        <f t="shared" si="50"/>
      </c>
      <c r="I402" s="2">
        <f t="shared" si="51"/>
      </c>
      <c r="J402" s="19"/>
    </row>
    <row r="403" spans="2:10" ht="14.25">
      <c r="B403" s="16">
        <f t="shared" si="52"/>
      </c>
      <c r="C403" s="19">
        <f t="shared" si="53"/>
      </c>
      <c r="D403" s="17">
        <f t="shared" si="54"/>
      </c>
      <c r="E403" s="17">
        <f t="shared" si="48"/>
      </c>
      <c r="F403" s="17">
        <f t="shared" si="49"/>
      </c>
      <c r="G403" s="17">
        <f t="shared" si="55"/>
      </c>
      <c r="H403" s="17">
        <f t="shared" si="50"/>
      </c>
      <c r="I403" s="2">
        <f t="shared" si="51"/>
      </c>
      <c r="J403" s="19"/>
    </row>
    <row r="404" spans="2:10" ht="14.25">
      <c r="B404" s="16">
        <f t="shared" si="52"/>
      </c>
      <c r="C404" s="19">
        <f t="shared" si="53"/>
      </c>
      <c r="D404" s="17">
        <f t="shared" si="54"/>
      </c>
      <c r="E404" s="17">
        <f t="shared" si="48"/>
      </c>
      <c r="F404" s="17">
        <f t="shared" si="49"/>
      </c>
      <c r="G404" s="17">
        <f t="shared" si="55"/>
      </c>
      <c r="H404" s="17">
        <f t="shared" si="50"/>
      </c>
      <c r="I404" s="2">
        <f t="shared" si="51"/>
      </c>
      <c r="J404" s="19"/>
    </row>
    <row r="405" spans="2:10" ht="14.25">
      <c r="B405" s="16">
        <f t="shared" si="52"/>
      </c>
      <c r="C405" s="19">
        <f t="shared" si="53"/>
      </c>
      <c r="D405" s="17">
        <f t="shared" si="54"/>
      </c>
      <c r="E405" s="17">
        <f t="shared" si="48"/>
      </c>
      <c r="F405" s="17">
        <f t="shared" si="49"/>
      </c>
      <c r="G405" s="17">
        <f t="shared" si="55"/>
      </c>
      <c r="H405" s="17">
        <f t="shared" si="50"/>
      </c>
      <c r="I405" s="2">
        <f t="shared" si="51"/>
      </c>
      <c r="J405" s="19"/>
    </row>
    <row r="406" spans="2:10" ht="14.25">
      <c r="B406" s="16">
        <f t="shared" si="52"/>
      </c>
      <c r="C406" s="19">
        <f t="shared" si="53"/>
      </c>
      <c r="D406" s="17">
        <f t="shared" si="54"/>
      </c>
      <c r="E406" s="17">
        <f t="shared" si="48"/>
      </c>
      <c r="F406" s="17">
        <f t="shared" si="49"/>
      </c>
      <c r="G406" s="17">
        <f t="shared" si="55"/>
      </c>
      <c r="H406" s="17">
        <f t="shared" si="50"/>
      </c>
      <c r="I406" s="2">
        <f t="shared" si="51"/>
      </c>
      <c r="J406" s="19"/>
    </row>
    <row r="407" spans="2:10" ht="14.25">
      <c r="B407" s="16">
        <f t="shared" si="52"/>
      </c>
      <c r="C407" s="19">
        <f t="shared" si="53"/>
      </c>
      <c r="D407" s="17">
        <f t="shared" si="54"/>
      </c>
      <c r="E407" s="17">
        <f t="shared" si="48"/>
      </c>
      <c r="F407" s="17">
        <f t="shared" si="49"/>
      </c>
      <c r="G407" s="17">
        <f t="shared" si="55"/>
      </c>
      <c r="H407" s="17">
        <f t="shared" si="50"/>
      </c>
      <c r="I407" s="2">
        <f t="shared" si="51"/>
      </c>
      <c r="J407" s="19"/>
    </row>
    <row r="408" spans="2:10" ht="14.25">
      <c r="B408" s="16">
        <f t="shared" si="52"/>
      </c>
      <c r="C408" s="19">
        <f t="shared" si="53"/>
      </c>
      <c r="D408" s="17">
        <f t="shared" si="54"/>
      </c>
      <c r="E408" s="17">
        <f t="shared" si="48"/>
      </c>
      <c r="F408" s="17">
        <f t="shared" si="49"/>
      </c>
      <c r="G408" s="17">
        <f t="shared" si="55"/>
      </c>
      <c r="H408" s="17">
        <f t="shared" si="50"/>
      </c>
      <c r="I408" s="2">
        <f t="shared" si="51"/>
      </c>
      <c r="J408" s="19"/>
    </row>
    <row r="409" spans="2:10" ht="14.25">
      <c r="B409" s="16">
        <f t="shared" si="52"/>
      </c>
      <c r="C409" s="19">
        <f t="shared" si="53"/>
      </c>
      <c r="D409" s="17">
        <f t="shared" si="54"/>
      </c>
      <c r="E409" s="17">
        <f t="shared" si="48"/>
      </c>
      <c r="F409" s="17">
        <f t="shared" si="49"/>
      </c>
      <c r="G409" s="17">
        <f t="shared" si="55"/>
      </c>
      <c r="H409" s="17">
        <f t="shared" si="50"/>
      </c>
      <c r="I409" s="2">
        <f t="shared" si="51"/>
      </c>
      <c r="J409" s="19"/>
    </row>
    <row r="410" spans="2:10" ht="14.25">
      <c r="B410" s="16">
        <f t="shared" si="52"/>
      </c>
      <c r="C410" s="19">
        <f t="shared" si="53"/>
      </c>
      <c r="D410" s="17">
        <f t="shared" si="54"/>
      </c>
      <c r="E410" s="17">
        <f t="shared" si="48"/>
      </c>
      <c r="F410" s="17">
        <f t="shared" si="49"/>
      </c>
      <c r="G410" s="17">
        <f t="shared" si="55"/>
      </c>
      <c r="H410" s="17">
        <f t="shared" si="50"/>
      </c>
      <c r="I410" s="2">
        <f t="shared" si="51"/>
      </c>
      <c r="J410" s="19"/>
    </row>
    <row r="411" spans="2:10" ht="14.25">
      <c r="B411" s="16">
        <f t="shared" si="52"/>
      </c>
      <c r="C411" s="19">
        <f t="shared" si="53"/>
      </c>
      <c r="D411" s="17">
        <f t="shared" si="54"/>
      </c>
      <c r="E411" s="17">
        <f t="shared" si="48"/>
      </c>
      <c r="F411" s="17">
        <f t="shared" si="49"/>
      </c>
      <c r="G411" s="17">
        <f t="shared" si="55"/>
      </c>
      <c r="H411" s="17">
        <f t="shared" si="50"/>
      </c>
      <c r="I411" s="2">
        <f t="shared" si="51"/>
      </c>
      <c r="J411" s="19"/>
    </row>
    <row r="412" spans="2:10" ht="14.25">
      <c r="B412" s="16">
        <f t="shared" si="52"/>
      </c>
      <c r="C412" s="19">
        <f t="shared" si="53"/>
      </c>
      <c r="D412" s="17">
        <f t="shared" si="54"/>
      </c>
      <c r="E412" s="17">
        <f t="shared" si="48"/>
      </c>
      <c r="F412" s="17">
        <f t="shared" si="49"/>
      </c>
      <c r="G412" s="17">
        <f t="shared" si="55"/>
      </c>
      <c r="H412" s="17">
        <f t="shared" si="50"/>
      </c>
      <c r="I412" s="2">
        <f t="shared" si="51"/>
      </c>
      <c r="J412" s="19"/>
    </row>
    <row r="413" spans="2:10" ht="14.25">
      <c r="B413" s="16">
        <f t="shared" si="52"/>
      </c>
      <c r="C413" s="19">
        <f t="shared" si="53"/>
      </c>
      <c r="D413" s="17">
        <f t="shared" si="54"/>
      </c>
      <c r="E413" s="17">
        <f t="shared" si="48"/>
      </c>
      <c r="F413" s="17">
        <f t="shared" si="49"/>
      </c>
      <c r="G413" s="17">
        <f t="shared" si="55"/>
      </c>
      <c r="H413" s="17">
        <f t="shared" si="50"/>
      </c>
      <c r="I413" s="2">
        <f t="shared" si="51"/>
      </c>
      <c r="J413" s="19"/>
    </row>
    <row r="414" spans="2:10" ht="14.25">
      <c r="B414" s="16">
        <f t="shared" si="52"/>
      </c>
      <c r="C414" s="19">
        <f t="shared" si="53"/>
      </c>
      <c r="D414" s="17">
        <f t="shared" si="54"/>
      </c>
      <c r="E414" s="17">
        <f t="shared" si="48"/>
      </c>
      <c r="F414" s="17">
        <f t="shared" si="49"/>
      </c>
      <c r="G414" s="17">
        <f t="shared" si="55"/>
      </c>
      <c r="H414" s="17">
        <f t="shared" si="50"/>
      </c>
      <c r="I414" s="2">
        <f t="shared" si="51"/>
      </c>
      <c r="J414" s="19"/>
    </row>
    <row r="415" spans="2:10" ht="14.25">
      <c r="B415" s="16">
        <f t="shared" si="52"/>
      </c>
      <c r="C415" s="19">
        <f t="shared" si="53"/>
      </c>
      <c r="D415" s="17">
        <f t="shared" si="54"/>
      </c>
      <c r="E415" s="17">
        <f t="shared" si="48"/>
      </c>
      <c r="F415" s="17">
        <f t="shared" si="49"/>
      </c>
      <c r="G415" s="17">
        <f t="shared" si="55"/>
      </c>
      <c r="H415" s="17">
        <f t="shared" si="50"/>
      </c>
      <c r="I415" s="2">
        <f t="shared" si="51"/>
      </c>
      <c r="J415" s="19"/>
    </row>
    <row r="416" spans="2:10" ht="14.25">
      <c r="B416" s="16">
        <f t="shared" si="52"/>
      </c>
      <c r="C416" s="19">
        <f t="shared" si="53"/>
      </c>
      <c r="D416" s="17">
        <f t="shared" si="54"/>
      </c>
      <c r="E416" s="17">
        <f t="shared" si="48"/>
      </c>
      <c r="F416" s="17">
        <f t="shared" si="49"/>
      </c>
      <c r="G416" s="17">
        <f t="shared" si="55"/>
      </c>
      <c r="H416" s="17">
        <f t="shared" si="50"/>
      </c>
      <c r="I416" s="2">
        <f t="shared" si="51"/>
      </c>
      <c r="J416" s="19"/>
    </row>
    <row r="417" spans="2:10" ht="14.25">
      <c r="B417" s="16">
        <f t="shared" si="52"/>
      </c>
      <c r="C417" s="19">
        <f t="shared" si="53"/>
      </c>
      <c r="D417" s="17">
        <f t="shared" si="54"/>
      </c>
      <c r="E417" s="17">
        <f t="shared" si="48"/>
      </c>
      <c r="F417" s="17">
        <f t="shared" si="49"/>
      </c>
      <c r="G417" s="17">
        <f t="shared" si="55"/>
      </c>
      <c r="H417" s="17">
        <f t="shared" si="50"/>
      </c>
      <c r="I417" s="2">
        <f t="shared" si="51"/>
      </c>
      <c r="J417" s="19"/>
    </row>
    <row r="418" spans="2:10" ht="14.25">
      <c r="B418" s="16">
        <f t="shared" si="52"/>
      </c>
      <c r="C418" s="19">
        <f t="shared" si="53"/>
      </c>
      <c r="D418" s="17">
        <f t="shared" si="54"/>
      </c>
      <c r="E418" s="17">
        <f t="shared" si="48"/>
      </c>
      <c r="F418" s="17">
        <f t="shared" si="49"/>
      </c>
      <c r="G418" s="17">
        <f t="shared" si="55"/>
      </c>
      <c r="H418" s="17">
        <f t="shared" si="50"/>
      </c>
      <c r="I418" s="2">
        <f t="shared" si="51"/>
      </c>
      <c r="J418" s="19"/>
    </row>
    <row r="419" spans="2:10" ht="14.25">
      <c r="B419" s="16">
        <f t="shared" si="52"/>
      </c>
      <c r="C419" s="19">
        <f t="shared" si="53"/>
      </c>
      <c r="D419" s="17">
        <f t="shared" si="54"/>
      </c>
      <c r="E419" s="17">
        <f t="shared" si="48"/>
      </c>
      <c r="F419" s="17">
        <f t="shared" si="49"/>
      </c>
      <c r="G419" s="17">
        <f t="shared" si="55"/>
      </c>
      <c r="H419" s="17">
        <f t="shared" si="50"/>
      </c>
      <c r="I419" s="2">
        <f t="shared" si="51"/>
      </c>
      <c r="J419" s="19"/>
    </row>
    <row r="420" spans="2:10" ht="14.25">
      <c r="B420" s="16">
        <f t="shared" si="52"/>
      </c>
      <c r="C420" s="19">
        <f t="shared" si="53"/>
      </c>
      <c r="D420" s="17">
        <f t="shared" si="54"/>
      </c>
      <c r="E420" s="17">
        <f t="shared" si="48"/>
      </c>
      <c r="F420" s="17">
        <f t="shared" si="49"/>
      </c>
      <c r="G420" s="17">
        <f t="shared" si="55"/>
      </c>
      <c r="H420" s="17">
        <f t="shared" si="50"/>
      </c>
      <c r="I420" s="2">
        <f t="shared" si="51"/>
      </c>
      <c r="J420" s="19"/>
    </row>
    <row r="421" spans="2:10" ht="14.25">
      <c r="B421" s="16">
        <f t="shared" si="52"/>
      </c>
      <c r="C421" s="19">
        <f t="shared" si="53"/>
      </c>
      <c r="D421" s="17">
        <f t="shared" si="54"/>
      </c>
      <c r="E421" s="17">
        <f t="shared" si="48"/>
      </c>
      <c r="F421" s="17">
        <f t="shared" si="49"/>
      </c>
      <c r="G421" s="17">
        <f t="shared" si="55"/>
      </c>
      <c r="H421" s="17">
        <f t="shared" si="50"/>
      </c>
      <c r="I421" s="2">
        <f t="shared" si="51"/>
      </c>
      <c r="J421" s="19"/>
    </row>
    <row r="422" spans="2:10" ht="14.25">
      <c r="B422" s="16">
        <f t="shared" si="52"/>
      </c>
      <c r="C422" s="19">
        <f t="shared" si="53"/>
      </c>
      <c r="D422" s="17">
        <f t="shared" si="54"/>
      </c>
      <c r="E422" s="17">
        <f t="shared" si="48"/>
      </c>
      <c r="F422" s="17">
        <f t="shared" si="49"/>
      </c>
      <c r="G422" s="17">
        <f t="shared" si="55"/>
      </c>
      <c r="H422" s="17">
        <f t="shared" si="50"/>
      </c>
      <c r="I422" s="2">
        <f t="shared" si="51"/>
      </c>
      <c r="J422" s="19"/>
    </row>
    <row r="423" spans="2:10" ht="14.25">
      <c r="B423" s="16">
        <f t="shared" si="52"/>
      </c>
      <c r="C423" s="19">
        <f t="shared" si="53"/>
      </c>
      <c r="D423" s="17">
        <f t="shared" si="54"/>
      </c>
      <c r="E423" s="17">
        <f t="shared" si="48"/>
      </c>
      <c r="F423" s="17">
        <f t="shared" si="49"/>
      </c>
      <c r="G423" s="17">
        <f t="shared" si="55"/>
      </c>
      <c r="H423" s="17">
        <f t="shared" si="50"/>
      </c>
      <c r="I423" s="2">
        <f t="shared" si="51"/>
      </c>
      <c r="J423" s="19"/>
    </row>
    <row r="424" spans="2:10" ht="14.25">
      <c r="B424" s="16">
        <f t="shared" si="52"/>
      </c>
      <c r="C424" s="19">
        <f t="shared" si="53"/>
      </c>
      <c r="D424" s="17">
        <f t="shared" si="54"/>
      </c>
      <c r="E424" s="17">
        <f t="shared" si="48"/>
      </c>
      <c r="F424" s="17">
        <f t="shared" si="49"/>
      </c>
      <c r="G424" s="17">
        <f t="shared" si="55"/>
      </c>
      <c r="H424" s="17">
        <f t="shared" si="50"/>
      </c>
      <c r="I424" s="2">
        <f t="shared" si="51"/>
      </c>
      <c r="J424" s="19"/>
    </row>
    <row r="425" spans="2:10" ht="14.25">
      <c r="B425" s="16">
        <f t="shared" si="52"/>
      </c>
      <c r="C425" s="19">
        <f t="shared" si="53"/>
      </c>
      <c r="D425" s="17">
        <f t="shared" si="54"/>
      </c>
      <c r="E425" s="17">
        <f t="shared" si="48"/>
      </c>
      <c r="F425" s="17">
        <f t="shared" si="49"/>
      </c>
      <c r="G425" s="17">
        <f t="shared" si="55"/>
      </c>
      <c r="H425" s="17">
        <f t="shared" si="50"/>
      </c>
      <c r="I425" s="2">
        <f t="shared" si="51"/>
      </c>
      <c r="J425" s="19"/>
    </row>
    <row r="426" spans="2:10" ht="14.25">
      <c r="B426" s="16">
        <f t="shared" si="52"/>
      </c>
      <c r="C426" s="19">
        <f t="shared" si="53"/>
      </c>
      <c r="D426" s="17">
        <f t="shared" si="54"/>
      </c>
      <c r="E426" s="17">
        <f t="shared" si="48"/>
      </c>
      <c r="F426" s="17">
        <f t="shared" si="49"/>
      </c>
      <c r="G426" s="17">
        <f t="shared" si="55"/>
      </c>
      <c r="H426" s="17">
        <f t="shared" si="50"/>
      </c>
      <c r="I426" s="2">
        <f t="shared" si="51"/>
      </c>
      <c r="J426" s="19"/>
    </row>
    <row r="427" spans="2:10" ht="14.25">
      <c r="B427" s="16">
        <f t="shared" si="52"/>
      </c>
      <c r="C427" s="19">
        <f t="shared" si="53"/>
      </c>
      <c r="D427" s="17">
        <f t="shared" si="54"/>
      </c>
      <c r="E427" s="17">
        <f t="shared" si="48"/>
      </c>
      <c r="F427" s="17">
        <f t="shared" si="49"/>
      </c>
      <c r="G427" s="17">
        <f t="shared" si="55"/>
      </c>
      <c r="H427" s="17">
        <f t="shared" si="50"/>
      </c>
      <c r="I427" s="2">
        <f t="shared" si="51"/>
      </c>
      <c r="J427" s="19"/>
    </row>
    <row r="428" spans="2:10" ht="14.25">
      <c r="B428" s="16">
        <f t="shared" si="52"/>
      </c>
      <c r="C428" s="19">
        <f t="shared" si="53"/>
      </c>
      <c r="D428" s="17">
        <f t="shared" si="54"/>
      </c>
      <c r="E428" s="17">
        <f t="shared" si="48"/>
      </c>
      <c r="F428" s="17">
        <f t="shared" si="49"/>
      </c>
      <c r="G428" s="17">
        <f t="shared" si="55"/>
      </c>
      <c r="H428" s="17">
        <f t="shared" si="50"/>
      </c>
      <c r="I428" s="2">
        <f t="shared" si="51"/>
      </c>
      <c r="J428" s="19"/>
    </row>
    <row r="429" spans="2:10" ht="14.25">
      <c r="B429" s="16">
        <f t="shared" si="52"/>
      </c>
      <c r="C429" s="19">
        <f t="shared" si="53"/>
      </c>
      <c r="D429" s="17">
        <f t="shared" si="54"/>
      </c>
      <c r="E429" s="17">
        <f t="shared" si="48"/>
      </c>
      <c r="F429" s="17">
        <f t="shared" si="49"/>
      </c>
      <c r="G429" s="17">
        <f t="shared" si="55"/>
      </c>
      <c r="H429" s="17">
        <f t="shared" si="50"/>
      </c>
      <c r="I429" s="2">
        <f t="shared" si="51"/>
      </c>
      <c r="J429" s="19"/>
    </row>
    <row r="430" spans="2:10" ht="14.25">
      <c r="B430" s="16">
        <f t="shared" si="52"/>
      </c>
      <c r="C430" s="19">
        <f t="shared" si="53"/>
      </c>
      <c r="D430" s="17">
        <f t="shared" si="54"/>
      </c>
      <c r="E430" s="17">
        <f t="shared" si="48"/>
      </c>
      <c r="F430" s="17">
        <f t="shared" si="49"/>
      </c>
      <c r="G430" s="17">
        <f t="shared" si="55"/>
      </c>
      <c r="H430" s="17">
        <f t="shared" si="50"/>
      </c>
      <c r="I430" s="2">
        <f t="shared" si="51"/>
      </c>
      <c r="J430" s="19"/>
    </row>
    <row r="431" spans="2:10" ht="14.25">
      <c r="B431" s="16">
        <f t="shared" si="52"/>
      </c>
      <c r="C431" s="19">
        <f t="shared" si="53"/>
      </c>
      <c r="D431" s="17">
        <f t="shared" si="54"/>
      </c>
      <c r="E431" s="17">
        <f t="shared" si="48"/>
      </c>
      <c r="F431" s="17">
        <f t="shared" si="49"/>
      </c>
      <c r="G431" s="17">
        <f t="shared" si="55"/>
      </c>
      <c r="H431" s="17">
        <f t="shared" si="50"/>
      </c>
      <c r="I431" s="2">
        <f t="shared" si="51"/>
      </c>
      <c r="J431" s="19"/>
    </row>
    <row r="432" spans="2:10" ht="14.25">
      <c r="B432" s="16">
        <f t="shared" si="52"/>
      </c>
      <c r="C432" s="19">
        <f t="shared" si="53"/>
      </c>
      <c r="D432" s="17">
        <f t="shared" si="54"/>
      </c>
      <c r="E432" s="17">
        <f t="shared" si="48"/>
      </c>
      <c r="F432" s="17">
        <f t="shared" si="49"/>
      </c>
      <c r="G432" s="17">
        <f t="shared" si="55"/>
      </c>
      <c r="H432" s="17">
        <f t="shared" si="50"/>
      </c>
      <c r="I432" s="2">
        <f t="shared" si="51"/>
      </c>
      <c r="J432" s="19"/>
    </row>
    <row r="433" spans="2:10" ht="14.25">
      <c r="B433" s="16">
        <f t="shared" si="52"/>
      </c>
      <c r="C433" s="19">
        <f t="shared" si="53"/>
      </c>
      <c r="D433" s="17">
        <f t="shared" si="54"/>
      </c>
      <c r="E433" s="17">
        <f t="shared" si="48"/>
      </c>
      <c r="F433" s="17">
        <f t="shared" si="49"/>
      </c>
      <c r="G433" s="17">
        <f t="shared" si="55"/>
      </c>
      <c r="H433" s="17">
        <f t="shared" si="50"/>
      </c>
      <c r="I433" s="2">
        <f t="shared" si="51"/>
      </c>
      <c r="J433" s="19"/>
    </row>
    <row r="434" spans="2:10" ht="14.25">
      <c r="B434" s="16">
        <f t="shared" si="52"/>
      </c>
      <c r="C434" s="19">
        <f t="shared" si="53"/>
      </c>
      <c r="D434" s="17">
        <f t="shared" si="54"/>
      </c>
      <c r="E434" s="17">
        <f t="shared" si="48"/>
      </c>
      <c r="F434" s="17">
        <f t="shared" si="49"/>
      </c>
      <c r="G434" s="17">
        <f t="shared" si="55"/>
      </c>
      <c r="H434" s="17">
        <f t="shared" si="50"/>
      </c>
      <c r="I434" s="2">
        <f t="shared" si="51"/>
      </c>
      <c r="J434" s="19"/>
    </row>
    <row r="435" spans="2:10" ht="14.25">
      <c r="B435" s="16">
        <f t="shared" si="52"/>
      </c>
      <c r="C435" s="19">
        <f t="shared" si="53"/>
      </c>
      <c r="D435" s="17">
        <f t="shared" si="54"/>
      </c>
      <c r="E435" s="17">
        <f t="shared" si="48"/>
      </c>
      <c r="F435" s="17">
        <f t="shared" si="49"/>
      </c>
      <c r="G435" s="17">
        <f t="shared" si="55"/>
      </c>
      <c r="H435" s="17">
        <f t="shared" si="50"/>
      </c>
      <c r="I435" s="2">
        <f t="shared" si="51"/>
      </c>
      <c r="J435" s="19"/>
    </row>
    <row r="436" spans="2:10" ht="14.25">
      <c r="B436" s="16">
        <f t="shared" si="52"/>
      </c>
      <c r="C436" s="19">
        <f t="shared" si="53"/>
      </c>
      <c r="D436" s="17">
        <f t="shared" si="54"/>
      </c>
      <c r="E436" s="17">
        <f t="shared" si="48"/>
      </c>
      <c r="F436" s="17">
        <f t="shared" si="49"/>
      </c>
      <c r="G436" s="17">
        <f t="shared" si="55"/>
      </c>
      <c r="H436" s="17">
        <f t="shared" si="50"/>
      </c>
      <c r="I436" s="2">
        <f t="shared" si="51"/>
      </c>
      <c r="J436" s="19"/>
    </row>
    <row r="437" spans="2:10" ht="14.25">
      <c r="B437" s="16">
        <f t="shared" si="52"/>
      </c>
      <c r="C437" s="19">
        <f t="shared" si="53"/>
      </c>
      <c r="D437" s="17">
        <f t="shared" si="54"/>
      </c>
      <c r="E437" s="17">
        <f t="shared" si="48"/>
      </c>
      <c r="F437" s="17">
        <f t="shared" si="49"/>
      </c>
      <c r="G437" s="17">
        <f t="shared" si="55"/>
      </c>
      <c r="H437" s="17">
        <f t="shared" si="50"/>
      </c>
      <c r="I437" s="2">
        <f t="shared" si="51"/>
      </c>
      <c r="J437" s="19"/>
    </row>
    <row r="438" spans="2:10" ht="14.25">
      <c r="B438" s="16">
        <f t="shared" si="52"/>
      </c>
      <c r="C438" s="19">
        <f t="shared" si="53"/>
      </c>
      <c r="D438" s="17">
        <f t="shared" si="54"/>
      </c>
      <c r="E438" s="17">
        <f t="shared" si="48"/>
      </c>
      <c r="F438" s="17">
        <f t="shared" si="49"/>
      </c>
      <c r="G438" s="17">
        <f t="shared" si="55"/>
      </c>
      <c r="H438" s="17">
        <f t="shared" si="50"/>
      </c>
      <c r="I438" s="2">
        <f t="shared" si="51"/>
      </c>
      <c r="J438" s="19"/>
    </row>
    <row r="439" spans="2:10" ht="14.25">
      <c r="B439" s="16">
        <f t="shared" si="52"/>
      </c>
      <c r="C439" s="19">
        <f t="shared" si="53"/>
      </c>
      <c r="D439" s="17">
        <f t="shared" si="54"/>
      </c>
      <c r="E439" s="17">
        <f t="shared" si="48"/>
      </c>
      <c r="F439" s="17">
        <f t="shared" si="49"/>
      </c>
      <c r="G439" s="17">
        <f t="shared" si="55"/>
      </c>
      <c r="H439" s="17">
        <f t="shared" si="50"/>
      </c>
      <c r="I439" s="2">
        <f t="shared" si="51"/>
      </c>
      <c r="J439" s="19"/>
    </row>
    <row r="440" spans="2:10" ht="14.25">
      <c r="B440" s="16">
        <f t="shared" si="52"/>
      </c>
      <c r="C440" s="19">
        <f t="shared" si="53"/>
      </c>
      <c r="D440" s="17">
        <f t="shared" si="54"/>
      </c>
      <c r="E440" s="17">
        <f t="shared" si="48"/>
      </c>
      <c r="F440" s="17">
        <f t="shared" si="49"/>
      </c>
      <c r="G440" s="17">
        <f t="shared" si="55"/>
      </c>
      <c r="H440" s="17">
        <f t="shared" si="50"/>
      </c>
      <c r="I440" s="2">
        <f t="shared" si="51"/>
      </c>
      <c r="J440" s="19"/>
    </row>
    <row r="441" spans="2:10" ht="14.25">
      <c r="B441" s="16">
        <f t="shared" si="52"/>
      </c>
      <c r="C441" s="19">
        <f t="shared" si="53"/>
      </c>
      <c r="D441" s="17">
        <f t="shared" si="54"/>
      </c>
      <c r="E441" s="17">
        <f t="shared" si="48"/>
      </c>
      <c r="F441" s="17">
        <f t="shared" si="49"/>
      </c>
      <c r="G441" s="17">
        <f t="shared" si="55"/>
      </c>
      <c r="H441" s="17">
        <f t="shared" si="50"/>
      </c>
      <c r="I441" s="2">
        <f t="shared" si="51"/>
      </c>
      <c r="J441" s="19"/>
    </row>
    <row r="442" spans="2:10" ht="14.25">
      <c r="B442" s="16">
        <f t="shared" si="52"/>
      </c>
      <c r="C442" s="19">
        <f t="shared" si="53"/>
      </c>
      <c r="D442" s="17">
        <f t="shared" si="54"/>
      </c>
      <c r="E442" s="17">
        <f t="shared" si="48"/>
      </c>
      <c r="F442" s="17">
        <f t="shared" si="49"/>
      </c>
      <c r="G442" s="17">
        <f t="shared" si="55"/>
      </c>
      <c r="H442" s="17">
        <f t="shared" si="50"/>
      </c>
      <c r="I442" s="2">
        <f t="shared" si="51"/>
      </c>
      <c r="J442" s="19"/>
    </row>
    <row r="443" spans="2:10" ht="14.25">
      <c r="B443" s="16">
        <f t="shared" si="52"/>
      </c>
      <c r="C443" s="19">
        <f t="shared" si="53"/>
      </c>
      <c r="D443" s="17">
        <f t="shared" si="54"/>
      </c>
      <c r="E443" s="17">
        <f t="shared" si="48"/>
      </c>
      <c r="F443" s="17">
        <f t="shared" si="49"/>
      </c>
      <c r="G443" s="17">
        <f t="shared" si="55"/>
      </c>
      <c r="H443" s="17">
        <f t="shared" si="50"/>
      </c>
      <c r="I443" s="2">
        <f t="shared" si="51"/>
      </c>
      <c r="J443" s="19"/>
    </row>
    <row r="444" spans="2:10" ht="14.25">
      <c r="B444" s="16">
        <f t="shared" si="52"/>
      </c>
      <c r="C444" s="19">
        <f t="shared" si="53"/>
      </c>
      <c r="D444" s="17">
        <f t="shared" si="54"/>
      </c>
      <c r="E444" s="17">
        <f t="shared" si="48"/>
      </c>
      <c r="F444" s="17">
        <f t="shared" si="49"/>
      </c>
      <c r="G444" s="17">
        <f t="shared" si="55"/>
      </c>
      <c r="H444" s="17">
        <f t="shared" si="50"/>
      </c>
      <c r="I444" s="2">
        <f t="shared" si="51"/>
      </c>
      <c r="J444" s="19"/>
    </row>
    <row r="445" spans="2:10" ht="14.25">
      <c r="B445" s="16">
        <f t="shared" si="52"/>
      </c>
      <c r="C445" s="19">
        <f t="shared" si="53"/>
      </c>
      <c r="D445" s="17">
        <f t="shared" si="54"/>
      </c>
      <c r="E445" s="17">
        <f t="shared" si="48"/>
      </c>
      <c r="F445" s="17">
        <f t="shared" si="49"/>
      </c>
      <c r="G445" s="17">
        <f t="shared" si="55"/>
      </c>
      <c r="H445" s="17">
        <f t="shared" si="50"/>
      </c>
      <c r="I445" s="2">
        <f t="shared" si="51"/>
      </c>
      <c r="J445" s="19"/>
    </row>
    <row r="446" spans="2:10" ht="14.25">
      <c r="B446" s="16">
        <f t="shared" si="52"/>
      </c>
      <c r="C446" s="19">
        <f t="shared" si="53"/>
      </c>
      <c r="D446" s="17">
        <f t="shared" si="54"/>
      </c>
      <c r="E446" s="17">
        <f t="shared" si="48"/>
      </c>
      <c r="F446" s="17">
        <f t="shared" si="49"/>
      </c>
      <c r="G446" s="17">
        <f t="shared" si="55"/>
      </c>
      <c r="H446" s="17">
        <f t="shared" si="50"/>
      </c>
      <c r="I446" s="2">
        <f t="shared" si="51"/>
      </c>
      <c r="J446" s="19"/>
    </row>
    <row r="447" spans="2:10" ht="14.25">
      <c r="B447" s="16">
        <f t="shared" si="52"/>
      </c>
      <c r="C447" s="19">
        <f t="shared" si="53"/>
      </c>
      <c r="D447" s="17">
        <f t="shared" si="54"/>
      </c>
      <c r="E447" s="17">
        <f t="shared" si="48"/>
      </c>
      <c r="F447" s="17">
        <f t="shared" si="49"/>
      </c>
      <c r="G447" s="17">
        <f t="shared" si="55"/>
      </c>
      <c r="H447" s="17">
        <f t="shared" si="50"/>
      </c>
      <c r="I447" s="2">
        <f t="shared" si="51"/>
      </c>
      <c r="J447" s="19"/>
    </row>
    <row r="448" spans="2:10" ht="14.25">
      <c r="B448" s="16">
        <f t="shared" si="52"/>
      </c>
      <c r="C448" s="19">
        <f t="shared" si="53"/>
      </c>
      <c r="D448" s="17">
        <f t="shared" si="54"/>
      </c>
      <c r="E448" s="17">
        <f t="shared" si="48"/>
      </c>
      <c r="F448" s="17">
        <f t="shared" si="49"/>
      </c>
      <c r="G448" s="17">
        <f t="shared" si="55"/>
      </c>
      <c r="H448" s="17">
        <f t="shared" si="50"/>
      </c>
      <c r="I448" s="2">
        <f t="shared" si="51"/>
      </c>
      <c r="J448" s="19"/>
    </row>
    <row r="449" spans="2:10" ht="14.25">
      <c r="B449" s="16">
        <f t="shared" si="52"/>
      </c>
      <c r="C449" s="19">
        <f t="shared" si="53"/>
      </c>
      <c r="D449" s="17">
        <f t="shared" si="54"/>
      </c>
      <c r="E449" s="17">
        <f t="shared" si="48"/>
      </c>
      <c r="F449" s="17">
        <f t="shared" si="49"/>
      </c>
      <c r="G449" s="17">
        <f t="shared" si="55"/>
      </c>
      <c r="H449" s="17">
        <f t="shared" si="50"/>
      </c>
      <c r="I449" s="2">
        <f t="shared" si="51"/>
      </c>
      <c r="J449" s="19"/>
    </row>
    <row r="450" spans="2:10" ht="14.25">
      <c r="B450" s="16">
        <f t="shared" si="52"/>
      </c>
      <c r="C450" s="19">
        <f t="shared" si="53"/>
      </c>
      <c r="D450" s="17">
        <f t="shared" si="54"/>
      </c>
      <c r="E450" s="17">
        <f t="shared" si="48"/>
      </c>
      <c r="F450" s="17">
        <f t="shared" si="49"/>
      </c>
      <c r="G450" s="17">
        <f t="shared" si="55"/>
      </c>
      <c r="H450" s="17">
        <f t="shared" si="50"/>
      </c>
      <c r="I450" s="2">
        <f t="shared" si="51"/>
      </c>
      <c r="J450" s="19"/>
    </row>
    <row r="451" spans="2:10" ht="14.25">
      <c r="B451" s="16">
        <f t="shared" si="52"/>
      </c>
      <c r="C451" s="19">
        <f t="shared" si="53"/>
      </c>
      <c r="D451" s="17">
        <f t="shared" si="54"/>
      </c>
      <c r="E451" s="17">
        <f t="shared" si="48"/>
      </c>
      <c r="F451" s="17">
        <f t="shared" si="49"/>
      </c>
      <c r="G451" s="17">
        <f t="shared" si="55"/>
      </c>
      <c r="H451" s="17">
        <f t="shared" si="50"/>
      </c>
      <c r="I451" s="2">
        <f t="shared" si="51"/>
      </c>
      <c r="J451" s="19"/>
    </row>
    <row r="452" spans="2:10" ht="14.25">
      <c r="B452" s="16">
        <f t="shared" si="52"/>
      </c>
      <c r="C452" s="19">
        <f t="shared" si="53"/>
      </c>
      <c r="D452" s="17">
        <f t="shared" si="54"/>
      </c>
      <c r="E452" s="17">
        <f t="shared" si="48"/>
      </c>
      <c r="F452" s="17">
        <f t="shared" si="49"/>
      </c>
      <c r="G452" s="17">
        <f t="shared" si="55"/>
      </c>
      <c r="H452" s="17">
        <f t="shared" si="50"/>
      </c>
      <c r="I452" s="2">
        <f t="shared" si="51"/>
      </c>
      <c r="J452" s="19"/>
    </row>
    <row r="453" spans="2:10" ht="14.25">
      <c r="B453" s="16">
        <f t="shared" si="52"/>
      </c>
      <c r="C453" s="19">
        <f t="shared" si="53"/>
      </c>
      <c r="D453" s="17">
        <f t="shared" si="54"/>
      </c>
      <c r="E453" s="17">
        <f t="shared" si="48"/>
      </c>
      <c r="F453" s="17">
        <f t="shared" si="49"/>
      </c>
      <c r="G453" s="17">
        <f t="shared" si="55"/>
      </c>
      <c r="H453" s="17">
        <f t="shared" si="50"/>
      </c>
      <c r="I453" s="2">
        <f t="shared" si="51"/>
      </c>
      <c r="J453" s="19"/>
    </row>
    <row r="454" spans="2:10" ht="14.25">
      <c r="B454" s="16">
        <f t="shared" si="52"/>
      </c>
      <c r="C454" s="19">
        <f t="shared" si="53"/>
      </c>
      <c r="D454" s="17">
        <f t="shared" si="54"/>
      </c>
      <c r="E454" s="17">
        <f t="shared" si="48"/>
      </c>
      <c r="F454" s="17">
        <f t="shared" si="49"/>
      </c>
      <c r="G454" s="17">
        <f t="shared" si="55"/>
      </c>
      <c r="H454" s="17">
        <f t="shared" si="50"/>
      </c>
      <c r="I454" s="2">
        <f t="shared" si="51"/>
      </c>
      <c r="J454" s="19"/>
    </row>
    <row r="455" spans="2:10" ht="14.25">
      <c r="B455" s="16">
        <f t="shared" si="52"/>
      </c>
      <c r="C455" s="19">
        <f t="shared" si="53"/>
      </c>
      <c r="D455" s="17">
        <f t="shared" si="54"/>
      </c>
      <c r="E455" s="17">
        <f t="shared" si="48"/>
      </c>
      <c r="F455" s="17">
        <f t="shared" si="49"/>
      </c>
      <c r="G455" s="17">
        <f t="shared" si="55"/>
      </c>
      <c r="H455" s="17">
        <f t="shared" si="50"/>
      </c>
      <c r="I455" s="2">
        <f t="shared" si="51"/>
      </c>
      <c r="J455" s="19"/>
    </row>
    <row r="456" spans="2:10" ht="14.25">
      <c r="B456" s="16">
        <f t="shared" si="52"/>
      </c>
      <c r="C456" s="19">
        <f t="shared" si="53"/>
      </c>
      <c r="D456" s="17">
        <f t="shared" si="54"/>
      </c>
      <c r="E456" s="17">
        <f t="shared" si="48"/>
      </c>
      <c r="F456" s="17">
        <f t="shared" si="49"/>
      </c>
      <c r="G456" s="17">
        <f t="shared" si="55"/>
      </c>
      <c r="H456" s="17">
        <f t="shared" si="50"/>
      </c>
      <c r="I456" s="2">
        <f t="shared" si="51"/>
      </c>
      <c r="J456" s="19"/>
    </row>
    <row r="457" spans="2:10" ht="14.25">
      <c r="B457" s="16">
        <f t="shared" si="52"/>
      </c>
      <c r="C457" s="19">
        <f t="shared" si="53"/>
      </c>
      <c r="D457" s="17">
        <f t="shared" si="54"/>
      </c>
      <c r="E457" s="17">
        <f t="shared" si="48"/>
      </c>
      <c r="F457" s="17">
        <f t="shared" si="49"/>
      </c>
      <c r="G457" s="17">
        <f t="shared" si="55"/>
      </c>
      <c r="H457" s="17">
        <f t="shared" si="50"/>
      </c>
      <c r="I457" s="2">
        <f t="shared" si="51"/>
      </c>
      <c r="J457" s="19"/>
    </row>
    <row r="458" spans="2:10" ht="14.25">
      <c r="B458" s="16">
        <f t="shared" si="52"/>
      </c>
      <c r="C458" s="19">
        <f t="shared" si="53"/>
      </c>
      <c r="D458" s="17">
        <f t="shared" si="54"/>
      </c>
      <c r="E458" s="17">
        <f aca="true" t="shared" si="56" ref="E458:E489">IF(B458="","",G458-F458)</f>
      </c>
      <c r="F458" s="17">
        <f aca="true" t="shared" si="57" ref="F458:F489">IF(B458="","",D458*Vextir/12)</f>
      </c>
      <c r="G458" s="17">
        <f t="shared" si="55"/>
      </c>
      <c r="H458" s="17">
        <f aca="true" t="shared" si="58" ref="H458:H489">IF(B458="","",D458-E458)</f>
      </c>
      <c r="I458" s="2">
        <f aca="true" t="shared" si="59" ref="I458:I489">IF((OR(B458="",I457="")),"",I457*(1+Mán.verðbólga))</f>
      </c>
      <c r="J458" s="19"/>
    </row>
    <row r="459" spans="2:10" ht="14.25">
      <c r="B459" s="16">
        <f aca="true" t="shared" si="60" ref="B459:B489">IF(OR(B458="",B458=Fj.afborgana),"",B458+1)</f>
      </c>
      <c r="C459" s="19">
        <f>IF(B459="","",IF(Verðbólga=0,0,+H458*I459/I458-H458))</f>
      </c>
      <c r="D459" s="17">
        <f aca="true" t="shared" si="61" ref="D459:D489">IF(B459="","",IF(OR(Verðbólga="",Verðbólga=0),H458,H458*I459/I458))</f>
      </c>
      <c r="E459" s="17">
        <f t="shared" si="56"/>
      </c>
      <c r="F459" s="17">
        <f t="shared" si="57"/>
      </c>
      <c r="G459" s="17">
        <f aca="true" t="shared" si="62" ref="G459:G489">IF(B459="","",PMT(Vextir/12,Fj.afborgana-B458,-D459))</f>
      </c>
      <c r="H459" s="17">
        <f t="shared" si="58"/>
      </c>
      <c r="I459" s="2">
        <f t="shared" si="59"/>
      </c>
      <c r="J459" s="19"/>
    </row>
    <row r="460" spans="2:10" ht="14.25">
      <c r="B460" s="16">
        <f t="shared" si="60"/>
      </c>
      <c r="C460" s="19">
        <f>IF(B460="","",IF(Verðbólga=0,0,+H459*I460/I459-H459))</f>
      </c>
      <c r="D460" s="17">
        <f t="shared" si="61"/>
      </c>
      <c r="E460" s="17">
        <f t="shared" si="56"/>
      </c>
      <c r="F460" s="17">
        <f t="shared" si="57"/>
      </c>
      <c r="G460" s="17">
        <f t="shared" si="62"/>
      </c>
      <c r="H460" s="17">
        <f t="shared" si="58"/>
      </c>
      <c r="I460" s="2">
        <f t="shared" si="59"/>
      </c>
      <c r="J460" s="19"/>
    </row>
    <row r="461" spans="2:10" ht="14.25">
      <c r="B461" s="16">
        <f t="shared" si="60"/>
      </c>
      <c r="C461" s="19">
        <f>IF(B461="","",IF(Verðbólga=0,0,+H460*I461/I460-H460))</f>
      </c>
      <c r="D461" s="17">
        <f t="shared" si="61"/>
      </c>
      <c r="E461" s="17">
        <f t="shared" si="56"/>
      </c>
      <c r="F461" s="17">
        <f t="shared" si="57"/>
      </c>
      <c r="G461" s="17">
        <f t="shared" si="62"/>
      </c>
      <c r="H461" s="17">
        <f t="shared" si="58"/>
      </c>
      <c r="I461" s="2">
        <f t="shared" si="59"/>
      </c>
      <c r="J461" s="19"/>
    </row>
    <row r="462" spans="2:10" ht="14.25">
      <c r="B462" s="16">
        <f t="shared" si="60"/>
      </c>
      <c r="C462" s="19">
        <f>IF(B462="","",IF(Verðbólga=0,0,+H461*I462/I461-H461))</f>
      </c>
      <c r="D462" s="17">
        <f t="shared" si="61"/>
      </c>
      <c r="E462" s="17">
        <f t="shared" si="56"/>
      </c>
      <c r="F462" s="17">
        <f t="shared" si="57"/>
      </c>
      <c r="G462" s="17">
        <f t="shared" si="62"/>
      </c>
      <c r="H462" s="17">
        <f t="shared" si="58"/>
      </c>
      <c r="I462" s="2">
        <f t="shared" si="59"/>
      </c>
      <c r="J462" s="19"/>
    </row>
    <row r="463" spans="2:10" ht="14.25">
      <c r="B463" s="16">
        <f t="shared" si="60"/>
      </c>
      <c r="C463" s="19">
        <f>IF(B463="","",IF(Verðbólga=0,0,+H462*I463/I462-H462))</f>
      </c>
      <c r="D463" s="17">
        <f t="shared" si="61"/>
      </c>
      <c r="E463" s="17">
        <f t="shared" si="56"/>
      </c>
      <c r="F463" s="17">
        <f t="shared" si="57"/>
      </c>
      <c r="G463" s="17">
        <f t="shared" si="62"/>
      </c>
      <c r="H463" s="17">
        <f t="shared" si="58"/>
      </c>
      <c r="I463" s="2">
        <f t="shared" si="59"/>
      </c>
      <c r="J463" s="19"/>
    </row>
    <row r="464" spans="2:10" ht="14.25">
      <c r="B464" s="16">
        <f t="shared" si="60"/>
      </c>
      <c r="C464" s="19">
        <f>IF(B464="","",IF(Verðbólga=0,0,+H463*I464/I463-H463))</f>
      </c>
      <c r="D464" s="17">
        <f t="shared" si="61"/>
      </c>
      <c r="E464" s="17">
        <f t="shared" si="56"/>
      </c>
      <c r="F464" s="17">
        <f t="shared" si="57"/>
      </c>
      <c r="G464" s="17">
        <f t="shared" si="62"/>
      </c>
      <c r="H464" s="17">
        <f t="shared" si="58"/>
      </c>
      <c r="I464" s="2">
        <f t="shared" si="59"/>
      </c>
      <c r="J464" s="19"/>
    </row>
    <row r="465" spans="2:10" ht="14.25">
      <c r="B465" s="16">
        <f t="shared" si="60"/>
      </c>
      <c r="C465" s="19">
        <f>IF(B465="","",IF(Verðbólga=0,0,+H464*I465/I464-H464))</f>
      </c>
      <c r="D465" s="17">
        <f t="shared" si="61"/>
      </c>
      <c r="E465" s="17">
        <f t="shared" si="56"/>
      </c>
      <c r="F465" s="17">
        <f t="shared" si="57"/>
      </c>
      <c r="G465" s="17">
        <f t="shared" si="62"/>
      </c>
      <c r="H465" s="17">
        <f t="shared" si="58"/>
      </c>
      <c r="I465" s="2">
        <f t="shared" si="59"/>
      </c>
      <c r="J465" s="19"/>
    </row>
    <row r="466" spans="2:10" ht="14.25">
      <c r="B466" s="16">
        <f t="shared" si="60"/>
      </c>
      <c r="C466" s="19">
        <f>IF(B466="","",IF(Verðbólga=0,0,+H465*I466/I465-H465))</f>
      </c>
      <c r="D466" s="17">
        <f t="shared" si="61"/>
      </c>
      <c r="E466" s="17">
        <f t="shared" si="56"/>
      </c>
      <c r="F466" s="17">
        <f t="shared" si="57"/>
      </c>
      <c r="G466" s="17">
        <f t="shared" si="62"/>
      </c>
      <c r="H466" s="17">
        <f t="shared" si="58"/>
      </c>
      <c r="I466" s="2">
        <f t="shared" si="59"/>
      </c>
      <c r="J466" s="19"/>
    </row>
    <row r="467" spans="2:10" ht="14.25">
      <c r="B467" s="16">
        <f t="shared" si="60"/>
      </c>
      <c r="C467" s="19">
        <f>IF(B467="","",IF(Verðbólga=0,0,+H466*I467/I466-H466))</f>
      </c>
      <c r="D467" s="17">
        <f t="shared" si="61"/>
      </c>
      <c r="E467" s="17">
        <f t="shared" si="56"/>
      </c>
      <c r="F467" s="17">
        <f t="shared" si="57"/>
      </c>
      <c r="G467" s="17">
        <f t="shared" si="62"/>
      </c>
      <c r="H467" s="17">
        <f t="shared" si="58"/>
      </c>
      <c r="I467" s="2">
        <f t="shared" si="59"/>
      </c>
      <c r="J467" s="19"/>
    </row>
    <row r="468" spans="2:10" ht="14.25">
      <c r="B468" s="16">
        <f t="shared" si="60"/>
      </c>
      <c r="C468" s="19">
        <f>IF(B468="","",IF(Verðbólga=0,0,+H467*I468/I467-H467))</f>
      </c>
      <c r="D468" s="17">
        <f t="shared" si="61"/>
      </c>
      <c r="E468" s="17">
        <f t="shared" si="56"/>
      </c>
      <c r="F468" s="17">
        <f t="shared" si="57"/>
      </c>
      <c r="G468" s="17">
        <f t="shared" si="62"/>
      </c>
      <c r="H468" s="17">
        <f t="shared" si="58"/>
      </c>
      <c r="I468" s="2">
        <f t="shared" si="59"/>
      </c>
      <c r="J468" s="19"/>
    </row>
    <row r="469" spans="2:10" ht="14.25">
      <c r="B469" s="16">
        <f t="shared" si="60"/>
      </c>
      <c r="C469" s="19">
        <f>IF(B469="","",IF(Verðbólga=0,0,+H468*I469/I468-H468))</f>
      </c>
      <c r="D469" s="17">
        <f t="shared" si="61"/>
      </c>
      <c r="E469" s="17">
        <f t="shared" si="56"/>
      </c>
      <c r="F469" s="17">
        <f t="shared" si="57"/>
      </c>
      <c r="G469" s="17">
        <f t="shared" si="62"/>
      </c>
      <c r="H469" s="17">
        <f t="shared" si="58"/>
      </c>
      <c r="I469" s="2">
        <f t="shared" si="59"/>
      </c>
      <c r="J469" s="19"/>
    </row>
    <row r="470" spans="2:10" ht="14.25">
      <c r="B470" s="16">
        <f t="shared" si="60"/>
      </c>
      <c r="C470" s="19">
        <f>IF(B470="","",IF(Verðbólga=0,0,+H469*I470/I469-H469))</f>
      </c>
      <c r="D470" s="17">
        <f t="shared" si="61"/>
      </c>
      <c r="E470" s="17">
        <f t="shared" si="56"/>
      </c>
      <c r="F470" s="17">
        <f t="shared" si="57"/>
      </c>
      <c r="G470" s="17">
        <f t="shared" si="62"/>
      </c>
      <c r="H470" s="17">
        <f t="shared" si="58"/>
      </c>
      <c r="I470" s="2">
        <f t="shared" si="59"/>
      </c>
      <c r="J470" s="19"/>
    </row>
    <row r="471" spans="2:10" ht="14.25">
      <c r="B471" s="16">
        <f t="shared" si="60"/>
      </c>
      <c r="C471" s="19">
        <f>IF(B471="","",IF(Verðbólga=0,0,+H470*I471/I470-H470))</f>
      </c>
      <c r="D471" s="17">
        <f t="shared" si="61"/>
      </c>
      <c r="E471" s="17">
        <f t="shared" si="56"/>
      </c>
      <c r="F471" s="17">
        <f t="shared" si="57"/>
      </c>
      <c r="G471" s="17">
        <f t="shared" si="62"/>
      </c>
      <c r="H471" s="17">
        <f t="shared" si="58"/>
      </c>
      <c r="I471" s="2">
        <f t="shared" si="59"/>
      </c>
      <c r="J471" s="19"/>
    </row>
    <row r="472" spans="2:10" ht="14.25">
      <c r="B472" s="16">
        <f t="shared" si="60"/>
      </c>
      <c r="C472" s="19">
        <f>IF(B472="","",IF(Verðbólga=0,0,+H471*I472/I471-H471))</f>
      </c>
      <c r="D472" s="17">
        <f t="shared" si="61"/>
      </c>
      <c r="E472" s="17">
        <f t="shared" si="56"/>
      </c>
      <c r="F472" s="17">
        <f t="shared" si="57"/>
      </c>
      <c r="G472" s="17">
        <f t="shared" si="62"/>
      </c>
      <c r="H472" s="17">
        <f t="shared" si="58"/>
      </c>
      <c r="I472" s="2">
        <f t="shared" si="59"/>
      </c>
      <c r="J472" s="19"/>
    </row>
    <row r="473" spans="2:10" ht="14.25">
      <c r="B473" s="16">
        <f t="shared" si="60"/>
      </c>
      <c r="C473" s="19">
        <f>IF(B473="","",IF(Verðbólga=0,0,+H472*I473/I472-H472))</f>
      </c>
      <c r="D473" s="17">
        <f t="shared" si="61"/>
      </c>
      <c r="E473" s="17">
        <f t="shared" si="56"/>
      </c>
      <c r="F473" s="17">
        <f t="shared" si="57"/>
      </c>
      <c r="G473" s="17">
        <f t="shared" si="62"/>
      </c>
      <c r="H473" s="17">
        <f t="shared" si="58"/>
      </c>
      <c r="I473" s="2">
        <f t="shared" si="59"/>
      </c>
      <c r="J473" s="19"/>
    </row>
    <row r="474" spans="2:10" ht="14.25">
      <c r="B474" s="16">
        <f t="shared" si="60"/>
      </c>
      <c r="C474" s="19">
        <f>IF(B474="","",IF(Verðbólga=0,0,+H473*I474/I473-H473))</f>
      </c>
      <c r="D474" s="17">
        <f t="shared" si="61"/>
      </c>
      <c r="E474" s="17">
        <f t="shared" si="56"/>
      </c>
      <c r="F474" s="17">
        <f t="shared" si="57"/>
      </c>
      <c r="G474" s="17">
        <f t="shared" si="62"/>
      </c>
      <c r="H474" s="17">
        <f t="shared" si="58"/>
      </c>
      <c r="I474" s="2">
        <f t="shared" si="59"/>
      </c>
      <c r="J474" s="19"/>
    </row>
    <row r="475" spans="2:10" ht="14.25">
      <c r="B475" s="16">
        <f t="shared" si="60"/>
      </c>
      <c r="C475" s="19">
        <f>IF(B475="","",IF(Verðbólga=0,0,+H474*I475/I474-H474))</f>
      </c>
      <c r="D475" s="17">
        <f t="shared" si="61"/>
      </c>
      <c r="E475" s="17">
        <f t="shared" si="56"/>
      </c>
      <c r="F475" s="17">
        <f t="shared" si="57"/>
      </c>
      <c r="G475" s="17">
        <f t="shared" si="62"/>
      </c>
      <c r="H475" s="17">
        <f t="shared" si="58"/>
      </c>
      <c r="I475" s="2">
        <f t="shared" si="59"/>
      </c>
      <c r="J475" s="19"/>
    </row>
    <row r="476" spans="2:10" ht="14.25">
      <c r="B476" s="16">
        <f t="shared" si="60"/>
      </c>
      <c r="C476" s="19">
        <f>IF(B476="","",IF(Verðbólga=0,0,+H475*I476/I475-H475))</f>
      </c>
      <c r="D476" s="17">
        <f t="shared" si="61"/>
      </c>
      <c r="E476" s="17">
        <f t="shared" si="56"/>
      </c>
      <c r="F476" s="17">
        <f t="shared" si="57"/>
      </c>
      <c r="G476" s="17">
        <f t="shared" si="62"/>
      </c>
      <c r="H476" s="17">
        <f t="shared" si="58"/>
      </c>
      <c r="I476" s="2">
        <f t="shared" si="59"/>
      </c>
      <c r="J476" s="19"/>
    </row>
    <row r="477" spans="2:10" ht="14.25">
      <c r="B477" s="16">
        <f t="shared" si="60"/>
      </c>
      <c r="C477" s="19">
        <f>IF(B477="","",IF(Verðbólga=0,0,+H476*I477/I476-H476))</f>
      </c>
      <c r="D477" s="17">
        <f t="shared" si="61"/>
      </c>
      <c r="E477" s="17">
        <f t="shared" si="56"/>
      </c>
      <c r="F477" s="17">
        <f t="shared" si="57"/>
      </c>
      <c r="G477" s="17">
        <f t="shared" si="62"/>
      </c>
      <c r="H477" s="17">
        <f t="shared" si="58"/>
      </c>
      <c r="I477" s="2">
        <f t="shared" si="59"/>
      </c>
      <c r="J477" s="19"/>
    </row>
    <row r="478" spans="2:10" ht="14.25">
      <c r="B478" s="16">
        <f t="shared" si="60"/>
      </c>
      <c r="C478" s="19">
        <f>IF(B478="","",IF(Verðbólga=0,0,+H477*I478/I477-H477))</f>
      </c>
      <c r="D478" s="17">
        <f t="shared" si="61"/>
      </c>
      <c r="E478" s="17">
        <f t="shared" si="56"/>
      </c>
      <c r="F478" s="17">
        <f t="shared" si="57"/>
      </c>
      <c r="G478" s="17">
        <f t="shared" si="62"/>
      </c>
      <c r="H478" s="17">
        <f t="shared" si="58"/>
      </c>
      <c r="I478" s="2">
        <f t="shared" si="59"/>
      </c>
      <c r="J478" s="19"/>
    </row>
    <row r="479" spans="2:10" ht="14.25">
      <c r="B479" s="16">
        <f t="shared" si="60"/>
      </c>
      <c r="C479" s="19">
        <f>IF(B479="","",IF(Verðbólga=0,0,+H478*I479/I478-H478))</f>
      </c>
      <c r="D479" s="17">
        <f t="shared" si="61"/>
      </c>
      <c r="E479" s="17">
        <f t="shared" si="56"/>
      </c>
      <c r="F479" s="17">
        <f t="shared" si="57"/>
      </c>
      <c r="G479" s="17">
        <f t="shared" si="62"/>
      </c>
      <c r="H479" s="17">
        <f t="shared" si="58"/>
      </c>
      <c r="I479" s="2">
        <f t="shared" si="59"/>
      </c>
      <c r="J479" s="19"/>
    </row>
    <row r="480" spans="2:10" ht="14.25">
      <c r="B480" s="16">
        <f t="shared" si="60"/>
      </c>
      <c r="C480" s="19">
        <f>IF(B480="","",IF(Verðbólga=0,0,+H479*I480/I479-H479))</f>
      </c>
      <c r="D480" s="17">
        <f t="shared" si="61"/>
      </c>
      <c r="E480" s="17">
        <f t="shared" si="56"/>
      </c>
      <c r="F480" s="17">
        <f t="shared" si="57"/>
      </c>
      <c r="G480" s="17">
        <f t="shared" si="62"/>
      </c>
      <c r="H480" s="17">
        <f t="shared" si="58"/>
      </c>
      <c r="I480" s="2">
        <f t="shared" si="59"/>
      </c>
      <c r="J480" s="19"/>
    </row>
    <row r="481" spans="2:10" ht="14.25">
      <c r="B481" s="16">
        <f t="shared" si="60"/>
      </c>
      <c r="C481" s="19">
        <f>IF(B481="","",IF(Verðbólga=0,0,+H480*I481/I480-H480))</f>
      </c>
      <c r="D481" s="17">
        <f t="shared" si="61"/>
      </c>
      <c r="E481" s="17">
        <f t="shared" si="56"/>
      </c>
      <c r="F481" s="17">
        <f t="shared" si="57"/>
      </c>
      <c r="G481" s="17">
        <f t="shared" si="62"/>
      </c>
      <c r="H481" s="17">
        <f t="shared" si="58"/>
      </c>
      <c r="I481" s="2">
        <f t="shared" si="59"/>
      </c>
      <c r="J481" s="19"/>
    </row>
    <row r="482" spans="2:10" ht="14.25">
      <c r="B482" s="16">
        <f t="shared" si="60"/>
      </c>
      <c r="C482" s="19">
        <f>IF(B482="","",IF(Verðbólga=0,0,+H481*I482/I481-H481))</f>
      </c>
      <c r="D482" s="17">
        <f t="shared" si="61"/>
      </c>
      <c r="E482" s="17">
        <f t="shared" si="56"/>
      </c>
      <c r="F482" s="17">
        <f t="shared" si="57"/>
      </c>
      <c r="G482" s="17">
        <f t="shared" si="62"/>
      </c>
      <c r="H482" s="17">
        <f t="shared" si="58"/>
      </c>
      <c r="I482" s="2">
        <f t="shared" si="59"/>
      </c>
      <c r="J482" s="19"/>
    </row>
    <row r="483" spans="2:10" ht="14.25">
      <c r="B483" s="16">
        <f t="shared" si="60"/>
      </c>
      <c r="C483" s="19">
        <f>IF(B483="","",IF(Verðbólga=0,0,+H482*I483/I482-H482))</f>
      </c>
      <c r="D483" s="17">
        <f t="shared" si="61"/>
      </c>
      <c r="E483" s="17">
        <f t="shared" si="56"/>
      </c>
      <c r="F483" s="17">
        <f t="shared" si="57"/>
      </c>
      <c r="G483" s="17">
        <f t="shared" si="62"/>
      </c>
      <c r="H483" s="17">
        <f t="shared" si="58"/>
      </c>
      <c r="I483" s="2">
        <f t="shared" si="59"/>
      </c>
      <c r="J483" s="19"/>
    </row>
    <row r="484" spans="2:10" ht="14.25">
      <c r="B484" s="16">
        <f t="shared" si="60"/>
      </c>
      <c r="C484" s="19">
        <f>IF(B484="","",IF(Verðbólga=0,0,+H483*I484/I483-H483))</f>
      </c>
      <c r="D484" s="17">
        <f t="shared" si="61"/>
      </c>
      <c r="E484" s="17">
        <f t="shared" si="56"/>
      </c>
      <c r="F484" s="17">
        <f t="shared" si="57"/>
      </c>
      <c r="G484" s="17">
        <f t="shared" si="62"/>
      </c>
      <c r="H484" s="17">
        <f t="shared" si="58"/>
      </c>
      <c r="I484" s="2">
        <f t="shared" si="59"/>
      </c>
      <c r="J484" s="19"/>
    </row>
    <row r="485" spans="2:10" ht="14.25">
      <c r="B485" s="16">
        <f t="shared" si="60"/>
      </c>
      <c r="C485" s="19">
        <f>IF(B485="","",IF(Verðbólga=0,0,+H484*I485/I484-H484))</f>
      </c>
      <c r="D485" s="17">
        <f t="shared" si="61"/>
      </c>
      <c r="E485" s="17">
        <f t="shared" si="56"/>
      </c>
      <c r="F485" s="17">
        <f t="shared" si="57"/>
      </c>
      <c r="G485" s="17">
        <f t="shared" si="62"/>
      </c>
      <c r="H485" s="17">
        <f t="shared" si="58"/>
      </c>
      <c r="I485" s="2">
        <f t="shared" si="59"/>
      </c>
      <c r="J485" s="19"/>
    </row>
    <row r="486" spans="2:10" ht="14.25">
      <c r="B486" s="16">
        <f t="shared" si="60"/>
      </c>
      <c r="C486" s="19">
        <f>IF(B486="","",IF(Verðbólga=0,0,+H485*I486/I485-H485))</f>
      </c>
      <c r="D486" s="17">
        <f t="shared" si="61"/>
      </c>
      <c r="E486" s="17">
        <f t="shared" si="56"/>
      </c>
      <c r="F486" s="17">
        <f t="shared" si="57"/>
      </c>
      <c r="G486" s="17">
        <f t="shared" si="62"/>
      </c>
      <c r="H486" s="17">
        <f t="shared" si="58"/>
      </c>
      <c r="I486" s="2">
        <f t="shared" si="59"/>
      </c>
      <c r="J486" s="19"/>
    </row>
    <row r="487" spans="2:10" ht="14.25">
      <c r="B487" s="16">
        <f t="shared" si="60"/>
      </c>
      <c r="C487" s="19">
        <f>IF(B487="","",IF(Verðbólga=0,0,+H486*I487/I486-H486))</f>
      </c>
      <c r="D487" s="17">
        <f t="shared" si="61"/>
      </c>
      <c r="E487" s="17">
        <f t="shared" si="56"/>
      </c>
      <c r="F487" s="17">
        <f t="shared" si="57"/>
      </c>
      <c r="G487" s="17">
        <f t="shared" si="62"/>
      </c>
      <c r="H487" s="17">
        <f t="shared" si="58"/>
      </c>
      <c r="I487" s="2">
        <f t="shared" si="59"/>
      </c>
      <c r="J487" s="19"/>
    </row>
    <row r="488" spans="2:10" ht="14.25">
      <c r="B488" s="16">
        <f t="shared" si="60"/>
      </c>
      <c r="C488" s="19">
        <f>IF(B488="","",IF(Verðbólga=0,0,+H487*I488/I487-H487))</f>
      </c>
      <c r="D488" s="17">
        <f t="shared" si="61"/>
      </c>
      <c r="E488" s="17">
        <f t="shared" si="56"/>
      </c>
      <c r="F488" s="17">
        <f t="shared" si="57"/>
      </c>
      <c r="G488" s="17">
        <f t="shared" si="62"/>
      </c>
      <c r="H488" s="17">
        <f t="shared" si="58"/>
      </c>
      <c r="I488" s="2">
        <f t="shared" si="59"/>
      </c>
      <c r="J488" s="19"/>
    </row>
    <row r="489" spans="2:10" ht="14.25">
      <c r="B489" s="16">
        <f t="shared" si="60"/>
      </c>
      <c r="C489" s="19">
        <f>IF(B489="","",IF(Verðbólga=0,0,+H488*I489/I488-H488))</f>
      </c>
      <c r="D489" s="17">
        <f t="shared" si="61"/>
      </c>
      <c r="E489" s="17">
        <f t="shared" si="56"/>
      </c>
      <c r="F489" s="17">
        <f t="shared" si="57"/>
      </c>
      <c r="G489" s="17">
        <f t="shared" si="62"/>
      </c>
      <c r="H489" s="17">
        <f t="shared" si="58"/>
      </c>
      <c r="I489" s="2">
        <f t="shared" si="59"/>
      </c>
      <c r="J489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 Þór</dc:creator>
  <cp:keywords/>
  <dc:description/>
  <cp:lastModifiedBy>sami</cp:lastModifiedBy>
  <dcterms:created xsi:type="dcterms:W3CDTF">2007-01-19T11:20:12Z</dcterms:created>
  <dcterms:modified xsi:type="dcterms:W3CDTF">2009-03-14T14:35:31Z</dcterms:modified>
  <cp:category/>
  <cp:version/>
  <cp:contentType/>
  <cp:contentStatus/>
</cp:coreProperties>
</file>